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SEDINTE CONSILIUL LOCAL 2025\SEPTEMBRIE MODIFICAT CONSOLIDAT  2025\"/>
    </mc:Choice>
  </mc:AlternateContent>
  <xr:revisionPtr revIDLastSave="0" documentId="13_ncr:1_{DB809441-0A65-49E9-903D-DF3FF6F28FEF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32" i="1" l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G230" i="1" l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<sst xmlns="http://schemas.openxmlformats.org/spreadsheetml/2006/main" count="385" uniqueCount="184">
  <si>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</si>
  <si>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</si>
  <si>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</si>
  <si>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</si>
  <si>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</si>
  <si>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</si>
  <si>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</si>
  <si>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</si>
  <si>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</si>
  <si>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</si>
  <si>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</si>
  <si>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</si>
  <si>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</si>
  <si>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</si>
  <si>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</si>
  <si>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</si>
  <si>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</si>
  <si>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</si>
  <si>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</si>
  <si>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</si>
  <si>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</si>
  <si>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</si>
  <si>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</si>
  <si>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</si>
  <si>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</si>
  <si>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</si>
  <si>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</si>
  <si>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</si>
  <si>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</si>
  <si>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</si>
  <si>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</si>
  <si>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</si>
  <si>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</si>
  <si>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</si>
  <si>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</si>
  <si>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</si>
  <si>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</si>
  <si>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</si>
  <si>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</si>
  <si>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</si>
  <si>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</si>
  <si>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</si>
  <si>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</si>
  <si>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</si>
  <si>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</si>
  <si>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</si>
  <si>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</si>
  <si>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</si>
  <si>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</si>
  <si>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</si>
  <si>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</si>
  <si>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</si>
  <si>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</si>
  <si>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</si>
  <si>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</si>
  <si>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</si>
  <si>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</si>
  <si>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</si>
  <si>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</si>
  <si>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</si>
  <si>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</si>
  <si>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</si>
  <si>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</si>
  <si>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</si>
  <si>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</si>
  <si>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</si>
  <si>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</si>
  <si>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</si>
  <si>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</si>
  <si>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</si>
  <si>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</si>
  <si>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</si>
  <si>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</si>
  <si>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</si>
  <si>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</si>
  <si>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</si>
  <si>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</si>
  <si>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</si>
  <si>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</si>
  <si>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</si>
  <si>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</si>
  <si>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</si>
  <si>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</si>
  <si>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</si>
  <si>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</si>
  <si>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</si>
  <si>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</si>
  <si>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</si>
  <si>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</si>
  <si>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</si>
  <si>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</si>
  <si>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</si>
  <si>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</si>
  <si>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</si>
  <si>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</si>
  <si>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</si>
  <si>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</si>
  <si>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</si>
  <si>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</si>
  <si>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</si>
  <si>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</si>
  <si>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</si>
  <si>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</si>
  <si>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</si>
  <si>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</si>
  <si>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</si>
  <si>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</si>
  <si>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</si>
  <si>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</si>
  <si>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</si>
  <si>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</si>
  <si>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</si>
  <si>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</si>
  <si>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</si>
  <si>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</si>
  <si>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</si>
  <si>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</si>
  <si>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</si>
  <si>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</si>
  <si>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</si>
  <si>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</si>
  <si>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</si>
  <si>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</si>
  <si>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</si>
  <si>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</si>
  <si>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</si>
  <si>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</si>
  <si>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</si>
  <si>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</si>
  <si>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</si>
  <si>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</si>
  <si>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</si>
  <si>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</si>
  <si>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</si>
  <si>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</si>
  <si>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</si>
  <si>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</si>
  <si>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</si>
  <si>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</si>
  <si>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</si>
  <si>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</si>
  <si>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</si>
  <si>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</si>
  <si>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</si>
  <si>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</si>
  <si>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</si>
  <si>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</si>
  <si>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</si>
  <si>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</si>
  <si>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</si>
  <si>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</si>
  <si>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</si>
  <si>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</si>
  <si>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</si>
  <si>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</si>
  <si>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</si>
  <si>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</si>
  <si>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</si>
  <si>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</si>
  <si>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</si>
  <si>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</si>
  <si>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</si>
  <si>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</si>
  <si>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</si>
  <si>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</si>
  <si>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</si>
  <si>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</si>
  <si>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</si>
  <si>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</si>
  <si>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</si>
  <si>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</si>
  <si>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</si>
  <si>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</si>
  <si>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</si>
  <si>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</si>
  <si>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</si>
  <si>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</si>
  <si>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</si>
  <si>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</si>
  <si>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</si>
  <si>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</si>
  <si>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COSMIN ION CORÂȚU</t>
  </si>
  <si>
    <t>ANEXA</t>
  </si>
  <si>
    <t>la Hotărârea nr.360 /25.09.2025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</si>
</sst>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5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zoomScale="80" zoomScaleNormal="80" zoomScaleSheetLayoutView="100" workbookViewId="0">
      <selection activeCell="A6" sqref="A6:K6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1" t="s">
        <v>182</v>
      </c>
      <c r="K1" s="142"/>
    </row>
    <row r="2" spans="1:22" ht="18" customHeight="1" x14ac:dyDescent="0.25">
      <c r="A2" s="36"/>
      <c r="B2" s="37"/>
      <c r="D2" s="135"/>
      <c r="E2" s="37"/>
      <c r="I2" s="143" t="s">
        <v>183</v>
      </c>
      <c r="J2" s="143"/>
      <c r="K2" s="144"/>
      <c r="L2" s="5"/>
      <c r="P2" s="5"/>
      <c r="R2" s="4"/>
      <c r="V2" s="4"/>
    </row>
    <row r="3" spans="1:22" s="7" customFormat="1" ht="18" hidden="1" customHeight="1" x14ac:dyDescent="0.25">
      <c r="A3" s="36"/>
      <c r="B3" s="37"/>
      <c r="C3" s="127"/>
      <c r="D3" s="135"/>
      <c r="E3" s="37"/>
      <c r="F3" s="100"/>
      <c r="G3" s="141" t="s">
        <v>180</v>
      </c>
      <c r="H3" s="145"/>
      <c r="I3" s="145"/>
      <c r="J3" s="145"/>
      <c r="K3" s="145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48" t="s">
        <v>166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22" ht="18" customHeight="1" x14ac:dyDescent="0.25">
      <c r="A6" s="149" t="s">
        <v>176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4" t="s">
        <v>1</v>
      </c>
      <c r="B9" s="146" t="s">
        <v>2</v>
      </c>
      <c r="C9" s="147" t="s">
        <v>3</v>
      </c>
      <c r="D9" s="147" t="s">
        <v>164</v>
      </c>
      <c r="E9" s="155"/>
      <c r="F9" s="156" t="s">
        <v>165</v>
      </c>
      <c r="G9" s="150" t="s">
        <v>163</v>
      </c>
      <c r="H9" s="153" t="s">
        <v>4</v>
      </c>
      <c r="I9" s="146" t="s">
        <v>5</v>
      </c>
      <c r="J9" s="146" t="s">
        <v>6</v>
      </c>
      <c r="K9" s="146" t="s">
        <v>7</v>
      </c>
    </row>
    <row r="10" spans="1:22" ht="12" customHeight="1" thickTop="1" thickBot="1" x14ac:dyDescent="0.3">
      <c r="A10" s="154"/>
      <c r="B10" s="146"/>
      <c r="C10" s="147"/>
      <c r="D10" s="147"/>
      <c r="E10" s="155"/>
      <c r="F10" s="157"/>
      <c r="G10" s="151"/>
      <c r="H10" s="153"/>
      <c r="I10" s="146"/>
      <c r="J10" s="146" t="s">
        <v>8</v>
      </c>
      <c r="K10" s="146"/>
    </row>
    <row r="11" spans="1:22" ht="12" customHeight="1" thickTop="1" thickBot="1" x14ac:dyDescent="0.3">
      <c r="A11" s="154"/>
      <c r="B11" s="146"/>
      <c r="C11" s="147"/>
      <c r="D11" s="147"/>
      <c r="E11" s="155"/>
      <c r="F11" s="157"/>
      <c r="G11" s="151"/>
      <c r="H11" s="153"/>
      <c r="I11" s="146"/>
      <c r="J11" s="146" t="s">
        <v>9</v>
      </c>
      <c r="K11" s="146"/>
    </row>
    <row r="12" spans="1:22" ht="2.25" customHeight="1" thickTop="1" thickBot="1" x14ac:dyDescent="0.3">
      <c r="A12" s="154"/>
      <c r="B12" s="146"/>
      <c r="C12" s="147"/>
      <c r="D12" s="147"/>
      <c r="E12" s="155"/>
      <c r="F12" s="157"/>
      <c r="G12" s="151"/>
      <c r="H12" s="153"/>
      <c r="I12" s="146"/>
      <c r="J12" s="146" t="s">
        <v>10</v>
      </c>
      <c r="K12" s="146"/>
    </row>
    <row r="13" spans="1:22" ht="12" customHeight="1" thickTop="1" thickBot="1" x14ac:dyDescent="0.3">
      <c r="A13" s="154"/>
      <c r="B13" s="146"/>
      <c r="C13" s="147"/>
      <c r="D13" s="147"/>
      <c r="E13" s="155"/>
      <c r="F13" s="157"/>
      <c r="G13" s="151"/>
      <c r="H13" s="153"/>
      <c r="I13" s="146"/>
      <c r="J13" s="146"/>
      <c r="K13" s="146"/>
    </row>
    <row r="14" spans="1:22" ht="12" customHeight="1" thickTop="1" thickBot="1" x14ac:dyDescent="0.3">
      <c r="A14" s="154"/>
      <c r="B14" s="146"/>
      <c r="C14" s="147"/>
      <c r="D14" s="147"/>
      <c r="E14" s="155"/>
      <c r="F14" s="157"/>
      <c r="G14" s="151"/>
      <c r="H14" s="153"/>
      <c r="I14" s="146"/>
      <c r="J14" s="146"/>
      <c r="K14" s="146"/>
    </row>
    <row r="15" spans="1:22" ht="33.75" customHeight="1" thickTop="1" thickBot="1" x14ac:dyDescent="0.3">
      <c r="A15" s="154"/>
      <c r="B15" s="146"/>
      <c r="C15" s="147"/>
      <c r="D15" s="147"/>
      <c r="E15" s="155"/>
      <c r="F15" s="157"/>
      <c r="G15" s="151"/>
      <c r="H15" s="153"/>
      <c r="I15" s="146"/>
      <c r="J15" s="146"/>
      <c r="K15" s="146"/>
    </row>
    <row r="16" spans="1:22" ht="12.75" customHeight="1" thickTop="1" thickBot="1" x14ac:dyDescent="0.3">
      <c r="A16" s="154"/>
      <c r="B16" s="146"/>
      <c r="C16" s="147"/>
      <c r="D16" s="147"/>
      <c r="E16" s="155"/>
      <c r="F16" s="157"/>
      <c r="G16" s="151"/>
      <c r="H16" s="153"/>
      <c r="I16" s="146"/>
      <c r="J16" s="146"/>
      <c r="K16" s="146"/>
    </row>
    <row r="17" spans="1:11" ht="12.75" hidden="1" customHeight="1" thickTop="1" thickBot="1" x14ac:dyDescent="0.3">
      <c r="A17" s="154"/>
      <c r="B17" s="146"/>
      <c r="C17" s="147"/>
      <c r="D17" s="147"/>
      <c r="E17" s="155"/>
      <c r="F17" s="158"/>
      <c r="G17" s="152"/>
      <c r="H17" s="153"/>
      <c r="I17" s="146"/>
      <c r="J17" s="146"/>
      <c r="K17" s="146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177</v>
      </c>
      <c r="B20" s="44"/>
      <c r="C20" s="130">
        <f t="shared" ref="C20:J23" si="0">SUM(C25+C105+C110+C115+C135)</f>
        <v>1494882</v>
      </c>
      <c r="D20" s="130">
        <f t="shared" si="0"/>
        <v>744952</v>
      </c>
      <c r="E20" s="85">
        <f t="shared" si="0"/>
        <v>0</v>
      </c>
      <c r="F20" s="102">
        <f t="shared" si="0"/>
        <v>0</v>
      </c>
      <c r="G20" s="85">
        <f t="shared" si="0"/>
        <v>35200</v>
      </c>
      <c r="H20" s="115">
        <f t="shared" si="0"/>
        <v>0</v>
      </c>
      <c r="I20" s="85">
        <f t="shared" si="0"/>
        <v>2275034</v>
      </c>
      <c r="J20" s="85">
        <f t="shared" si="0"/>
        <v>-145560</v>
      </c>
      <c r="K20" s="89">
        <f t="shared" ref="K20:K86" si="1">SUM(I20+J20)</f>
        <v>2129474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178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177</v>
      </c>
      <c r="B25" s="51"/>
      <c r="C25" s="131">
        <f>SUM(C30+C100)</f>
        <v>994516</v>
      </c>
      <c r="D25" s="124">
        <f t="shared" ref="D25:J25" si="2">SUM(D30+D100)</f>
        <v>409499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1404015</v>
      </c>
      <c r="J25" s="87">
        <f t="shared" si="2"/>
        <v>0</v>
      </c>
      <c r="K25" s="87">
        <f t="shared" si="1"/>
        <v>1404015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178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177</v>
      </c>
      <c r="B30" s="51"/>
      <c r="C30" s="131">
        <f>SUM(C35+C45+C60+C65+C70+C95)</f>
        <v>896275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896275</v>
      </c>
      <c r="J30" s="87">
        <f t="shared" si="4"/>
        <v>0</v>
      </c>
      <c r="K30" s="87">
        <f t="shared" si="1"/>
        <v>896275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178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177</v>
      </c>
      <c r="B35" s="34"/>
      <c r="C35" s="126">
        <f>SUM(C40)</f>
        <v>7737</v>
      </c>
      <c r="D35" s="125"/>
      <c r="E35" s="88"/>
      <c r="F35" s="99"/>
      <c r="G35" s="88"/>
      <c r="H35" s="118"/>
      <c r="I35" s="87">
        <f t="shared" si="6"/>
        <v>7737</v>
      </c>
      <c r="J35" s="88"/>
      <c r="K35" s="87">
        <f t="shared" si="1"/>
        <v>7737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178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177</v>
      </c>
      <c r="B40" s="34"/>
      <c r="C40" s="126">
        <v>7737</v>
      </c>
      <c r="D40" s="125"/>
      <c r="E40" s="88"/>
      <c r="F40" s="99"/>
      <c r="G40" s="88"/>
      <c r="H40" s="118"/>
      <c r="I40" s="88">
        <f t="shared" si="6"/>
        <v>7737</v>
      </c>
      <c r="J40" s="88"/>
      <c r="K40" s="87">
        <f t="shared" si="1"/>
        <v>7737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178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177</v>
      </c>
      <c r="B45" s="51"/>
      <c r="C45" s="131">
        <f>SUM(C50+C55)</f>
        <v>509613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509613</v>
      </c>
      <c r="J45" s="87">
        <f t="shared" si="7"/>
        <v>0</v>
      </c>
      <c r="K45" s="87">
        <f t="shared" si="1"/>
        <v>509613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178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177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178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177</v>
      </c>
      <c r="B55" s="34"/>
      <c r="C55" s="126">
        <v>500308</v>
      </c>
      <c r="D55" s="125"/>
      <c r="E55" s="88"/>
      <c r="F55" s="99"/>
      <c r="G55" s="88"/>
      <c r="H55" s="118"/>
      <c r="I55" s="88">
        <f t="shared" si="9"/>
        <v>500308</v>
      </c>
      <c r="J55" s="88"/>
      <c r="K55" s="87">
        <f t="shared" si="1"/>
        <v>500308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178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177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178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177</v>
      </c>
      <c r="B65" s="34"/>
      <c r="C65" s="126">
        <v>176611</v>
      </c>
      <c r="D65" s="125"/>
      <c r="E65" s="88"/>
      <c r="F65" s="99"/>
      <c r="G65" s="88"/>
      <c r="H65" s="118"/>
      <c r="I65" s="87">
        <f t="shared" si="9"/>
        <v>176611</v>
      </c>
      <c r="J65" s="88"/>
      <c r="K65" s="87">
        <f t="shared" si="1"/>
        <v>176611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178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177</v>
      </c>
      <c r="B70" s="51"/>
      <c r="C70" s="131">
        <f>SUM(C75+C80+C85+C90)</f>
        <v>202314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202314</v>
      </c>
      <c r="J70" s="87">
        <f t="shared" si="10"/>
        <v>0</v>
      </c>
      <c r="K70" s="87">
        <f t="shared" si="1"/>
        <v>202314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178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177</v>
      </c>
      <c r="B75" s="34"/>
      <c r="C75" s="126">
        <v>158501</v>
      </c>
      <c r="D75" s="125"/>
      <c r="E75" s="88"/>
      <c r="F75" s="99"/>
      <c r="G75" s="88"/>
      <c r="H75" s="118"/>
      <c r="I75" s="88">
        <f t="shared" ref="I75:I113" si="12">SUM(C75+D75+E75+F75+G75+H75)</f>
        <v>158501</v>
      </c>
      <c r="J75" s="88"/>
      <c r="K75" s="87">
        <f t="shared" si="1"/>
        <v>158501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178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177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178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177</v>
      </c>
      <c r="B85" s="34"/>
      <c r="C85" s="126">
        <v>483</v>
      </c>
      <c r="D85" s="125"/>
      <c r="E85" s="88"/>
      <c r="F85" s="99"/>
      <c r="G85" s="88"/>
      <c r="H85" s="118"/>
      <c r="I85" s="88">
        <f t="shared" si="12"/>
        <v>483</v>
      </c>
      <c r="J85" s="88"/>
      <c r="K85" s="87">
        <f t="shared" si="1"/>
        <v>483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178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177</v>
      </c>
      <c r="B90" s="34"/>
      <c r="C90" s="126">
        <v>43328</v>
      </c>
      <c r="D90" s="125"/>
      <c r="E90" s="88"/>
      <c r="F90" s="99"/>
      <c r="G90" s="88"/>
      <c r="H90" s="118"/>
      <c r="I90" s="88">
        <f t="shared" si="12"/>
        <v>43328</v>
      </c>
      <c r="J90" s="88"/>
      <c r="K90" s="87">
        <f t="shared" si="13"/>
        <v>43328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178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177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178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177</v>
      </c>
      <c r="B100" s="34"/>
      <c r="C100" s="126">
        <v>98241</v>
      </c>
      <c r="D100" s="126">
        <v>409499</v>
      </c>
      <c r="E100" s="88"/>
      <c r="F100" s="99"/>
      <c r="G100" s="88"/>
      <c r="H100" s="118"/>
      <c r="I100" s="87">
        <f t="shared" si="12"/>
        <v>507740</v>
      </c>
      <c r="J100" s="88"/>
      <c r="K100" s="87">
        <f t="shared" si="13"/>
        <v>507740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178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177</v>
      </c>
      <c r="B105" s="34"/>
      <c r="C105" s="126">
        <v>552</v>
      </c>
      <c r="D105" s="125"/>
      <c r="E105" s="88"/>
      <c r="F105" s="99"/>
      <c r="G105" s="88"/>
      <c r="H105" s="118"/>
      <c r="I105" s="87">
        <f t="shared" si="12"/>
        <v>552</v>
      </c>
      <c r="J105" s="88"/>
      <c r="K105" s="87">
        <f t="shared" si="13"/>
        <v>552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178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177</v>
      </c>
      <c r="B110" s="34"/>
      <c r="C110" s="125"/>
      <c r="D110" s="125"/>
      <c r="E110" s="88"/>
      <c r="F110" s="99"/>
      <c r="G110" s="88">
        <v>35200</v>
      </c>
      <c r="H110" s="118"/>
      <c r="I110" s="87">
        <f t="shared" si="12"/>
        <v>35200</v>
      </c>
      <c r="J110" s="88"/>
      <c r="K110" s="87">
        <f t="shared" si="13"/>
        <v>35200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178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177</v>
      </c>
      <c r="B115" s="12"/>
      <c r="C115" s="131">
        <f>SUM(C120+C125)</f>
        <v>434224</v>
      </c>
      <c r="D115" s="131">
        <f>SUM(D120+D125)</f>
        <v>335453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769677</v>
      </c>
      <c r="J115" s="94">
        <f t="shared" ref="D115:J116" si="14">SUM(J120+J125)</f>
        <v>-145560</v>
      </c>
      <c r="K115" s="94">
        <f>SUM(K120+K125+K130)</f>
        <v>624117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178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177</v>
      </c>
      <c r="B120" s="15"/>
      <c r="C120" s="136">
        <v>402368</v>
      </c>
      <c r="D120" s="125">
        <v>11755</v>
      </c>
      <c r="E120" s="93"/>
      <c r="F120" s="99"/>
      <c r="G120" s="93"/>
      <c r="H120" s="118"/>
      <c r="I120" s="93">
        <f>SUM(C120+D120+E120+F120+G120+H120)</f>
        <v>414123</v>
      </c>
      <c r="J120" s="93"/>
      <c r="K120" s="94">
        <f t="shared" si="13"/>
        <v>414123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178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177</v>
      </c>
      <c r="B125" s="15"/>
      <c r="C125" s="126">
        <v>31856</v>
      </c>
      <c r="D125" s="136">
        <v>323698</v>
      </c>
      <c r="E125" s="93"/>
      <c r="F125" s="93"/>
      <c r="G125" s="93"/>
      <c r="H125" s="118"/>
      <c r="I125" s="93">
        <f>SUM(C125+D125+E125+F125+G125+H125)</f>
        <v>355554</v>
      </c>
      <c r="J125" s="137">
        <v>-145560</v>
      </c>
      <c r="K125" s="94">
        <f t="shared" si="13"/>
        <v>209994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178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177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178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177</v>
      </c>
      <c r="B135" s="34"/>
      <c r="C135" s="126">
        <v>65590</v>
      </c>
      <c r="D135" s="126"/>
      <c r="E135" s="88"/>
      <c r="F135" s="99"/>
      <c r="G135" s="88"/>
      <c r="H135" s="118"/>
      <c r="I135" s="87">
        <f>SUM(C135+D135+E135+F135+G135+H135)</f>
        <v>65590</v>
      </c>
      <c r="J135" s="88"/>
      <c r="K135" s="87">
        <f t="shared" si="13"/>
        <v>65590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178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177</v>
      </c>
      <c r="B140" s="51"/>
      <c r="C140" s="131">
        <f>SUM(C145+C200+C205+C220+C225)</f>
        <v>1502018</v>
      </c>
      <c r="D140" s="131">
        <f>SUM(D145+D200+D205+D220+D225)</f>
        <v>755206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35200</v>
      </c>
      <c r="H140" s="116">
        <f t="shared" si="16"/>
        <v>0</v>
      </c>
      <c r="I140" s="86">
        <f t="shared" si="16"/>
        <v>2292424</v>
      </c>
      <c r="J140" s="86">
        <f t="shared" si="16"/>
        <v>-145560</v>
      </c>
      <c r="K140" s="86">
        <f t="shared" si="16"/>
        <v>2146864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178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177</v>
      </c>
      <c r="B145" s="51"/>
      <c r="C145" s="124">
        <f>SUM(C150+C155+C160+C165+C170+C175+C180+C185+C190+C195)</f>
        <v>1328111</v>
      </c>
      <c r="D145" s="124">
        <f>SUM(D150+D155+D160+D165+D170+D175+D180+D185+D190+D195)</f>
        <v>734426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2062537</v>
      </c>
      <c r="J145" s="87">
        <f t="shared" si="18"/>
        <v>-145560</v>
      </c>
      <c r="K145" s="87">
        <f t="shared" si="18"/>
        <v>1916977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178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177</v>
      </c>
      <c r="B150" s="34"/>
      <c r="C150" s="126">
        <v>148543</v>
      </c>
      <c r="D150" s="126">
        <v>490006</v>
      </c>
      <c r="E150" s="88"/>
      <c r="F150" s="99"/>
      <c r="G150" s="88"/>
      <c r="H150" s="118"/>
      <c r="I150" s="88">
        <f t="shared" ref="I150:I180" si="20">SUM(C150+D150+E150+F150+G150+H150)</f>
        <v>638549</v>
      </c>
      <c r="J150" s="88"/>
      <c r="K150" s="87">
        <f>SUM(I150+J150)</f>
        <v>638549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178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177</v>
      </c>
      <c r="B155" s="34"/>
      <c r="C155" s="126">
        <v>366608</v>
      </c>
      <c r="D155" s="126">
        <v>226996</v>
      </c>
      <c r="E155" s="88"/>
      <c r="F155" s="99"/>
      <c r="G155" s="88"/>
      <c r="H155" s="118"/>
      <c r="I155" s="88">
        <f t="shared" si="20"/>
        <v>593604</v>
      </c>
      <c r="J155" s="88"/>
      <c r="K155" s="88">
        <f>SUM(I155+J155)</f>
        <v>593604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178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177</v>
      </c>
      <c r="B160" s="15"/>
      <c r="C160" s="126">
        <v>12395</v>
      </c>
      <c r="D160" s="125"/>
      <c r="E160" s="93"/>
      <c r="F160" s="99"/>
      <c r="G160" s="93"/>
      <c r="H160" s="118"/>
      <c r="I160" s="93">
        <f t="shared" si="20"/>
        <v>12395</v>
      </c>
      <c r="J160" s="93"/>
      <c r="K160" s="93">
        <f t="shared" ref="K160:K168" si="21">SUM(I160+J160)</f>
        <v>12395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178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177</v>
      </c>
      <c r="B165" s="34"/>
      <c r="C165" s="126">
        <v>56137</v>
      </c>
      <c r="D165" s="125"/>
      <c r="E165" s="88"/>
      <c r="F165" s="99"/>
      <c r="G165" s="88"/>
      <c r="H165" s="118"/>
      <c r="I165" s="88">
        <f t="shared" si="20"/>
        <v>56137</v>
      </c>
      <c r="J165" s="88"/>
      <c r="K165" s="88">
        <f t="shared" si="21"/>
        <v>56137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178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177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178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177</v>
      </c>
      <c r="B175" s="34"/>
      <c r="C175" s="136">
        <v>145560</v>
      </c>
      <c r="D175" s="137"/>
      <c r="E175" s="138"/>
      <c r="F175" s="138"/>
      <c r="G175" s="138"/>
      <c r="H175" s="138"/>
      <c r="I175" s="138">
        <f t="shared" si="20"/>
        <v>145560</v>
      </c>
      <c r="J175" s="137">
        <v>-145560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178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177</v>
      </c>
      <c r="B180" s="34"/>
      <c r="C180" s="126">
        <v>30552</v>
      </c>
      <c r="D180" s="125">
        <v>0</v>
      </c>
      <c r="E180" s="88"/>
      <c r="F180" s="99"/>
      <c r="G180" s="88"/>
      <c r="H180" s="118"/>
      <c r="I180" s="88">
        <f t="shared" si="20"/>
        <v>30552</v>
      </c>
      <c r="J180" s="88"/>
      <c r="K180" s="88">
        <f>SUM(I180+J180)</f>
        <v>30552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178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177</v>
      </c>
      <c r="B185" s="15"/>
      <c r="C185" s="126">
        <v>476753</v>
      </c>
      <c r="D185" s="125">
        <v>13936</v>
      </c>
      <c r="E185" s="93"/>
      <c r="F185" s="99"/>
      <c r="G185" s="93"/>
      <c r="H185" s="118"/>
      <c r="I185" s="93">
        <f t="shared" si="22"/>
        <v>490689</v>
      </c>
      <c r="J185" s="93"/>
      <c r="K185" s="93">
        <f>SUM(I185+J185)</f>
        <v>490689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178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177</v>
      </c>
      <c r="B190" s="34"/>
      <c r="C190" s="126">
        <v>88818</v>
      </c>
      <c r="D190" s="125"/>
      <c r="E190" s="88"/>
      <c r="F190" s="99"/>
      <c r="G190" s="88"/>
      <c r="H190" s="118"/>
      <c r="I190" s="88">
        <f t="shared" si="22"/>
        <v>88818</v>
      </c>
      <c r="J190" s="88"/>
      <c r="K190" s="88">
        <f>SUM(I190+J190)</f>
        <v>88818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178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177</v>
      </c>
      <c r="B195" s="34"/>
      <c r="C195" s="126">
        <v>2735</v>
      </c>
      <c r="D195" s="126">
        <v>3488</v>
      </c>
      <c r="E195" s="88"/>
      <c r="F195" s="99"/>
      <c r="G195" s="88"/>
      <c r="H195" s="118"/>
      <c r="I195" s="88">
        <f t="shared" si="22"/>
        <v>6223</v>
      </c>
      <c r="J195" s="88"/>
      <c r="K195" s="88">
        <f>SUM(I195+J195)</f>
        <v>6223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178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177</v>
      </c>
      <c r="B200" s="34"/>
      <c r="C200" s="126">
        <v>153974</v>
      </c>
      <c r="D200" s="136">
        <v>20780</v>
      </c>
      <c r="E200" s="88"/>
      <c r="F200" s="99"/>
      <c r="G200" s="88">
        <v>35200</v>
      </c>
      <c r="H200" s="118"/>
      <c r="I200" s="88">
        <f t="shared" si="22"/>
        <v>209954</v>
      </c>
      <c r="J200" s="88"/>
      <c r="K200" s="88">
        <f>SUM(I200+J200)</f>
        <v>209954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178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177</v>
      </c>
      <c r="B205" s="12"/>
      <c r="C205" s="131">
        <f>SUM(C210+C215)</f>
        <v>26989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26989</v>
      </c>
      <c r="J205" s="86">
        <f t="shared" si="23"/>
        <v>0</v>
      </c>
      <c r="K205" s="86">
        <f t="shared" si="23"/>
        <v>26989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178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177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178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177</v>
      </c>
      <c r="B215" s="15"/>
      <c r="C215" s="126">
        <v>26989</v>
      </c>
      <c r="D215" s="125"/>
      <c r="E215" s="93"/>
      <c r="F215" s="99"/>
      <c r="G215" s="93"/>
      <c r="H215" s="118"/>
      <c r="I215" s="93">
        <f t="shared" si="25"/>
        <v>26989</v>
      </c>
      <c r="J215" s="93"/>
      <c r="K215" s="93">
        <f>SUM(I215+J215)</f>
        <v>26989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178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177</v>
      </c>
      <c r="B220" s="34"/>
      <c r="C220" s="125">
        <v>-7056</v>
      </c>
      <c r="D220" s="125"/>
      <c r="E220" s="88"/>
      <c r="F220" s="99"/>
      <c r="G220" s="88"/>
      <c r="H220" s="118"/>
      <c r="I220" s="88">
        <f t="shared" si="25"/>
        <v>-7056</v>
      </c>
      <c r="J220" s="88"/>
      <c r="K220" s="88">
        <f>SUM(I220+J220)</f>
        <v>-7056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178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177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178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179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177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178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hidden="1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60" t="s">
        <v>173</v>
      </c>
      <c r="C288" s="160"/>
      <c r="D288" s="160"/>
      <c r="E288" s="160"/>
      <c r="F288" s="160"/>
      <c r="G288" s="160"/>
      <c r="H288" s="160"/>
      <c r="I288" s="79"/>
      <c r="J288" s="159" t="s">
        <v>167</v>
      </c>
      <c r="K288" s="159"/>
    </row>
    <row r="289" spans="1:11" s="69" customFormat="1" ht="22.15" hidden="1" customHeight="1" x14ac:dyDescent="0.3">
      <c r="A289" s="77" t="s">
        <v>170</v>
      </c>
      <c r="B289" s="160" t="s">
        <v>174</v>
      </c>
      <c r="C289" s="160"/>
      <c r="D289" s="160"/>
      <c r="E289" s="160"/>
      <c r="F289" s="160"/>
      <c r="G289" s="160"/>
      <c r="H289" s="160"/>
      <c r="I289" s="79"/>
      <c r="J289" s="159" t="s">
        <v>168</v>
      </c>
      <c r="K289" s="159"/>
    </row>
    <row r="290" spans="1:11" ht="68.25" hidden="1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63"/>
      <c r="K290" s="164"/>
    </row>
    <row r="291" spans="1:11" ht="20.25" customHeight="1" x14ac:dyDescent="0.3">
      <c r="A291" s="162" t="s">
        <v>156</v>
      </c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</row>
    <row r="292" spans="1:11" ht="18" customHeight="1" x14ac:dyDescent="0.3">
      <c r="A292" s="161" t="s">
        <v>181</v>
      </c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</row>
    <row r="293" spans="1:11" x14ac:dyDescent="0.25">
      <c r="A293" s="139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</row>
  </sheetData>
  <mergeCells count="24">
    <mergeCell ref="K9:K17"/>
    <mergeCell ref="J289:K289"/>
    <mergeCell ref="B288:H288"/>
    <mergeCell ref="A292:K292"/>
    <mergeCell ref="A291:K291"/>
    <mergeCell ref="J290:K290"/>
    <mergeCell ref="B289:H289"/>
    <mergeCell ref="J288:K288"/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2025-09-24T05:51:22Z</cp:lastPrinted>
  <dcterms:created xsi:type="dcterms:W3CDTF">2019-11-19T15:52:31Z</dcterms:created>
  <dcterms:modified xsi:type="dcterms:W3CDTF">2025-09-25T05:43:24Z</dcterms:modified>
</cp:coreProperties>
</file>