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390" windowHeight="2595" firstSheet="1" activeTab="1"/>
  </bookViews>
  <sheets>
    <sheet name="Anexa2" sheetId="1" state="hidden" r:id="rId1"/>
    <sheet name="Anexa_1" sheetId="2" r:id="rId2"/>
    <sheet name="Anexa_4" sheetId="3" state="hidden" r:id="rId3"/>
    <sheet name="Anexa5" sheetId="4" state="hidden" r:id="rId4"/>
    <sheet name="Anexa_3" sheetId="5" state="hidden" r:id="rId5"/>
  </sheets>
  <definedNames>
    <definedName name="_xlnm.Print_Area" localSheetId="1">'Anexa_1'!$A$2:$M$77</definedName>
    <definedName name="_xlnm.Print_Area" localSheetId="0">'Anexa2'!$A$3:$P$187</definedName>
  </definedNames>
  <calcPr fullCalcOnLoad="1"/>
</workbook>
</file>

<file path=xl/sharedStrings.xml><?xml version="1.0" encoding="utf-8"?>
<sst xmlns="http://schemas.openxmlformats.org/spreadsheetml/2006/main" count="612" uniqueCount="415">
  <si>
    <t xml:space="preserve"> RAADPFL CRAIOVA</t>
  </si>
  <si>
    <t>RO7403230</t>
  </si>
  <si>
    <t>Detalierea indicatorilor economico-financiari prevăzuţi în bugetul de venituri şi cheltuieli</t>
  </si>
  <si>
    <t>mii lei</t>
  </si>
  <si>
    <t>INDICATORI</t>
  </si>
  <si>
    <t>Nr. rd.</t>
  </si>
  <si>
    <t xml:space="preserve">Realizat an 2020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</si>
  <si>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An 2021</t>
  </si>
  <si>
    <t>Propuneri an 2022</t>
  </si>
  <si>
    <t>%</t>
  </si>
  <si>
    <t xml:space="preserve"> Aprobat</t>
  </si>
  <si>
    <t>Realizat 2021</t>
  </si>
  <si>
    <t>7=6d/5a</t>
  </si>
  <si>
    <t>8=5a/4</t>
  </si>
  <si>
    <t>conform HCLM469/25.11.2021</t>
  </si>
  <si>
    <t>conform HCA86/04.11.2021</t>
  </si>
  <si>
    <t>TrimI</t>
  </si>
  <si>
    <t>TrimII</t>
  </si>
  <si>
    <t>TrimIII</t>
  </si>
  <si>
    <t>An 2022</t>
  </si>
  <si>
    <t>5a</t>
  </si>
  <si>
    <t>6a</t>
  </si>
  <si>
    <t>6b</t>
  </si>
  <si>
    <t>6c</t>
  </si>
  <si>
    <t>I.</t>
  </si>
  <si>
    <t>VENITURI TOTALE (Rd.2+Rd.22+Rd.28)</t>
  </si>
  <si>
    <t>Venituri totale din exploatare (Rd.3+Rd.8+Rd.9+Rd.12+Rd.13+Rd.14), din care:</t>
  </si>
  <si>
    <t>a)</t>
  </si>
  <si>
    <t>din producţia vândută (Rd.4+Rd.5+Rd.6+Rd.7), din care:</t>
  </si>
  <si>
    <t>a1)</t>
  </si>
  <si>
    <t>din vânzarea produselor</t>
  </si>
  <si>
    <t>a2)</t>
  </si>
  <si>
    <t>din servicii prestate</t>
  </si>
  <si>
    <t>a3)</t>
  </si>
  <si>
    <t>din redevenţe şi chirii</t>
  </si>
  <si>
    <t>a4)</t>
  </si>
  <si>
    <t>alte venituri</t>
  </si>
  <si>
    <t>b)</t>
  </si>
  <si>
    <t>din vânzarea mărfurilor</t>
  </si>
  <si>
    <t>c)</t>
  </si>
  <si>
    <t>din subvenţii şi transferuri de exploatare aferente cifrei de afaceri nete (Rd.10+Rd.11), din care:</t>
  </si>
  <si>
    <t>c1</t>
  </si>
  <si>
    <t>subvenţii, cf. prevederilor  legale în vigoare</t>
  </si>
  <si>
    <t>c2</t>
  </si>
  <si>
    <t>transferuri, cf.  prevederilor    legale  în  vigoare</t>
  </si>
  <si>
    <t>d)</t>
  </si>
  <si>
    <t>din producţia de imobilizări</t>
  </si>
  <si>
    <t>e)</t>
  </si>
  <si>
    <t>venituri aferente costului producţiei în curs de execuţie</t>
  </si>
  <si>
    <t>f)</t>
  </si>
  <si>
    <t>alte venituri din exploatare (Rd.15+Rd.16+Rd.19+Rd.20+Rd.21), din care:</t>
  </si>
  <si>
    <t>f1)</t>
  </si>
  <si>
    <t>din amenzi şi penalităţi</t>
  </si>
  <si>
    <t>f2)</t>
  </si>
  <si>
    <t>din vânzarea activelor şi alte operaţii de capital (Rd.18+Rd.19), din care:</t>
  </si>
  <si>
    <t xml:space="preserve"> - active corporale</t>
  </si>
  <si>
    <t xml:space="preserve"> - active necorporale</t>
  </si>
  <si>
    <t>f3)</t>
  </si>
  <si>
    <t>din subvenţii pentru investiţii</t>
  </si>
  <si>
    <t>f4)</t>
  </si>
  <si>
    <t>din valorificarea certificatelor CO2</t>
  </si>
  <si>
    <t>f5)</t>
  </si>
  <si>
    <t>Venituri financiare (Rd.23+Rd.24+Rd.25+Rd.26+Rd.27), din care:</t>
  </si>
  <si>
    <t>din imobilizări financiare</t>
  </si>
  <si>
    <t>din investiţii financiare</t>
  </si>
  <si>
    <t>din diferenţe de curs</t>
  </si>
  <si>
    <t>din dobânzi</t>
  </si>
  <si>
    <t>alte venituri financiare</t>
  </si>
  <si>
    <t>Venituri extraordinare</t>
  </si>
  <si>
    <t>II</t>
  </si>
  <si>
    <t>CHELTUIELI TOTALE  (Rd.30+Rd.136+Rd.144)</t>
  </si>
  <si>
    <t>Cheltuieli de exploatare (Rd.31+Rd.79+Rd.86+Rd.120), din care:</t>
  </si>
  <si>
    <t>A. Cheltuieli cu bunuri şi servicii (Rd.32+Rd.40+Rd.46), din care:</t>
  </si>
  <si>
    <t>A1</t>
  </si>
  <si>
    <t>Cheltuieli privind stocurile (Rd.33+Rd.34+Rd.37+Rd.38+Rd.39), din care:</t>
  </si>
  <si>
    <t>cheltuieli cu materiile prime si materiale</t>
  </si>
  <si>
    <t>cheltuieli cu materialele consumabile, din care:</t>
  </si>
  <si>
    <t>b1)</t>
  </si>
  <si>
    <t>cheltuieli cu piesele de schimb</t>
  </si>
  <si>
    <t>b2)</t>
  </si>
  <si>
    <t>cheltuieli cu combustibilii</t>
  </si>
  <si>
    <t>cheltuieli privind materialele de natura obiectelor de inventar</t>
  </si>
  <si>
    <t>cheltuieli privind energia şi apa</t>
  </si>
  <si>
    <t>cheltuieli privind mărfurile</t>
  </si>
  <si>
    <t>A2</t>
  </si>
  <si>
    <t>Cheltuieli privind serviciile executate de terţi (Rd.41+Rd.42+Rd.45), din care:</t>
  </si>
  <si>
    <t>cheltuieli cu întreţinerea şi reparaţiile</t>
  </si>
  <si>
    <t>cheltuieli privind chiriile (Rd.43+Rd.44) din care:</t>
  </si>
  <si>
    <t xml:space="preserve"> - către operatori cu capital integral/majoritar de stat</t>
  </si>
  <si>
    <t xml:space="preserve"> - către operatori cu capital privat</t>
  </si>
  <si>
    <t>prime de asigurare</t>
  </si>
  <si>
    <t>A3</t>
  </si>
  <si>
    <t>Cheltuieli cu alte servicii executate de terţi (Rd.47+Rd.48+Rd.50+Rd.57+Rd.62+Rd.63+Rd.67+   Rd.68+Rd.69+Rd.78), din care:</t>
  </si>
  <si>
    <t>cheltuieli cu colaboratorii</t>
  </si>
  <si>
    <t>cheltuieli privind comisioanele şi onorariul, din care:</t>
  </si>
  <si>
    <t>cheltuieli privind consultanţa juridică</t>
  </si>
  <si>
    <t>cheltuieli de protocol, reclamă şi publicitate (Rd.51+Rd.53), din care:</t>
  </si>
  <si>
    <t>c1)</t>
  </si>
  <si>
    <t>cheltuieli de protocol, din care:</t>
  </si>
  <si>
    <t xml:space="preserve"> - tichete cadou potrivit Legii nr.193/2006, cu modificările ulterioare</t>
  </si>
  <si>
    <t>c2)</t>
  </si>
  <si>
    <t>cheltuieli de reclamă şi publicitate, din care:</t>
  </si>
  <si>
    <t xml:space="preserve"> -  tichete cadou ptr. cheltuieli de reclamă şi publicitate, potrivit Legii  nr.193/2006, cu modificările ulterioare</t>
  </si>
  <si>
    <t xml:space="preserve"> - tichete cadou ptr. campanii de marketing, studiul pieţei, promovarea pe pieţe existente sau noi, potrivit Legii nr.193/2006, cu  modificările ulterioare</t>
  </si>
  <si>
    <t xml:space="preserve"> - ch.de promovare a produselor</t>
  </si>
  <si>
    <t>Ch. cu sponsorizarea (Rd.58+Rd.59+Rd.60+Rd.61), din care:</t>
  </si>
  <si>
    <t>d1)</t>
  </si>
  <si>
    <t>ch.de sponsorizare a cluburilor sportive</t>
  </si>
  <si>
    <t>d2)</t>
  </si>
  <si>
    <t>ch. de sponsorizare a unităţilor de cult</t>
  </si>
  <si>
    <t>d3)</t>
  </si>
  <si>
    <t>ch. privind acordarea ajutoarelor umanitare si sociale</t>
  </si>
  <si>
    <t>d4)</t>
  </si>
  <si>
    <t>alte cheltuieli cu sponsorizarea</t>
  </si>
  <si>
    <t>cheltuieli cu transportul de bunuri şi persoane</t>
  </si>
  <si>
    <t>cheltuieli de deplasare, detaşare, transfer, din care:</t>
  </si>
  <si>
    <t xml:space="preserve">     - cheltuieli cu diurna (Rd.65+Rd.66), din care:</t>
  </si>
  <si>
    <t xml:space="preserve">              -interna</t>
  </si>
  <si>
    <t xml:space="preserve">              -externa</t>
  </si>
  <si>
    <t>g)</t>
  </si>
  <si>
    <t>cheltuieli poştale şi taxe de telecomunicaţii</t>
  </si>
  <si>
    <t>h)</t>
  </si>
  <si>
    <t>cheltuieli cu serviciile bancare şi asimilate</t>
  </si>
  <si>
    <t>i)</t>
  </si>
  <si>
    <t>alte cheltuieli cu serviciile executate de terţi, din care:</t>
  </si>
  <si>
    <t>i1)</t>
  </si>
  <si>
    <t>cheltuieli de asigurare şi pază</t>
  </si>
  <si>
    <t>i2)</t>
  </si>
  <si>
    <t>cheltuieli privind întreţinerea şi funcţionarea tehnicii de calcul</t>
  </si>
  <si>
    <t>i3)</t>
  </si>
  <si>
    <t>cheltuieli cu pregătirea profesională</t>
  </si>
  <si>
    <t>i4)</t>
  </si>
  <si>
    <t>cheltuieli cu reevaluarea imobilizărilor corporale şi necorporale, din care:</t>
  </si>
  <si>
    <r>
      <t>-</t>
    </r>
    <r>
      <rPr>
        <b/>
        <i/>
        <sz val="10"/>
        <color indexed="8"/>
        <rFont val="Arial"/>
        <family val="2"/>
      </rPr>
      <t>aferente bunurilor de natura domeniului public</t>
    </r>
  </si>
  <si>
    <t>i5)</t>
  </si>
  <si>
    <t>cheltuieli cu prestaţiile efectuate de filiale</t>
  </si>
  <si>
    <t>i6)</t>
  </si>
  <si>
    <t>cheltuieli privind recrutarea şi plasarea personalului de conducere cf. Ordonanţei de urgenţă a Guvernului nr. 109/2011</t>
  </si>
  <si>
    <t>i7)</t>
  </si>
  <si>
    <t>cheltuieli cu anunţurile privind licitaţiile şi alte anunţuri</t>
  </si>
  <si>
    <t>j)</t>
  </si>
  <si>
    <t>alte cheltuieli</t>
  </si>
  <si>
    <t>B  Cheltuieli cu impozite, taxe şi vărsăminte asimilate (Rd.80+Rd.81+Rd.82+Rd.83+Rd.84+Rd.85), din care:</t>
  </si>
  <si>
    <t>ch. cu taxa pt.activitatea de exploatare  a resurselor minerale</t>
  </si>
  <si>
    <t>ch. cu redevenţa pentru  concesionarea  bunurilor publice şi resursele minerale</t>
  </si>
  <si>
    <t>ch. cu taxa de licenţă</t>
  </si>
  <si>
    <t>ch. cu taxa de autorizare</t>
  </si>
  <si>
    <t>ch. cu taxa de mediu</t>
  </si>
  <si>
    <t>cheltuieli cu alte taxe şi impozite</t>
  </si>
  <si>
    <t>C. Cheltuieli cu personalul (Rd.87+Rd.100+Rd.104+Rd.113), din care:</t>
  </si>
  <si>
    <t>C0</t>
  </si>
  <si>
    <t>Cheltuieli de natură salarială (Rd.88+ Rd.92)</t>
  </si>
  <si>
    <t>C1</t>
  </si>
  <si>
    <t>Cheltuieli  cu salariile (Rd.89+Rd.90+Rd.91), din care:</t>
  </si>
  <si>
    <t xml:space="preserve"> a) salarii de bază</t>
  </si>
  <si>
    <t xml:space="preserve"> b) sporuri, prime şi alte bonificaţii aferente salariului de bază (conform CCM)</t>
  </si>
  <si>
    <t xml:space="preserve"> c) alte bonificaţii (conform CCM)</t>
  </si>
  <si>
    <t>C2</t>
  </si>
  <si>
    <t>Bonusuri (Rd.93+Rd.96+Rd.97+Rd.98+ Rd.99), din care:</t>
  </si>
  <si>
    <t>a) cheltuieli sociale prevăzute la art. 25  din Legea nr227/2015 privind Codul Fiscal cu modificarile si completarile ulterioare</t>
  </si>
  <si>
    <t xml:space="preserve"> - tichete de creşă, cf. Legii nr. 193/2006, cu modificările ulterioare;</t>
  </si>
  <si>
    <t xml:space="preserve"> - tichete cadou pentru cheltuieli sociale potrivit Legii nr. 193/2006, cu modificările ulterioare;</t>
  </si>
  <si>
    <t>b) tichete de masă;</t>
  </si>
  <si>
    <t>c) tichete de vacanţă;</t>
  </si>
  <si>
    <t>d) ch. privind participarea  salariaţilor la profitul obtinut în anul precedent</t>
  </si>
  <si>
    <t>e) alte cheltuieli conform CCM.</t>
  </si>
  <si>
    <t>C3</t>
  </si>
  <si>
    <t>Alte cheltuieli cu personalul (Rd.101+Rd.102+Rd.103), din care:</t>
  </si>
  <si>
    <t>a) ch. cu plăţile compensatorii   aferente disponibilizărilor de personal</t>
  </si>
  <si>
    <t>b) ch. cu drepturile  salariale cuvenite în baza unor hotărâri judecătoreşti</t>
  </si>
  <si>
    <t>c) cheltuieli de natură salarială aferente restructurarii, privatizarii, administrator special, alte comisii si comitete</t>
  </si>
  <si>
    <t>C4</t>
  </si>
  <si>
    <t>Cheltuieli aferente contractului de mandat si a altor organe de conducere si control, comisii si comitete (Rd.105+Rd.108+Rd.111+ Rd.112), din care:</t>
  </si>
  <si>
    <t>a) pentru directori/directorat</t>
  </si>
  <si>
    <t>-componenta fixă</t>
  </si>
  <si>
    <t>-componenta variabilă</t>
  </si>
  <si>
    <t>b) pentru consiliul de administraţie/consiliul de supraveghere, din care:</t>
  </si>
  <si>
    <t>c) pentru AGA şi cenzori</t>
  </si>
  <si>
    <t>d) pentru alte comisii şi comitete constituite potrivit legii</t>
  </si>
  <si>
    <t>C5</t>
  </si>
  <si>
    <t>Cheltuieli cu contributiile datorate de angajator</t>
  </si>
  <si>
    <t>D. Alte cheltuieli de exploatare (Rd.121+Rd.124+Rd.125+Rd.126+Rd.127+Rd.128), din care:</t>
  </si>
  <si>
    <t>cheltuieli cu majorări şi penalităţi (Rd.122+Rd.123), din care:</t>
  </si>
  <si>
    <t xml:space="preserve">     - către bugetul general consolidat</t>
  </si>
  <si>
    <t xml:space="preserve">     - către alţi creditori</t>
  </si>
  <si>
    <t>cheltuieli privind activele imobilizate</t>
  </si>
  <si>
    <t>cheltuieli aferente transferurilor pentru plata personalului</t>
  </si>
  <si>
    <t>ch. cu amortizarea imobilizărilor corporale şi necorporale</t>
  </si>
  <si>
    <t>ajustări şi deprecieri pentru pierdere de valoare şi provizioane (Rd.126-Rd.123), din care:</t>
  </si>
  <si>
    <t>cheltuieli privind ajustările şi provizioanele</t>
  </si>
  <si>
    <t>f1.1)</t>
  </si>
  <si>
    <t>-provizioane privind participarea la profit a salariaţilor</t>
  </si>
  <si>
    <t>f1.2)</t>
  </si>
  <si>
    <t>- provizioane in legatura cu contractul de mandat</t>
  </si>
  <si>
    <t>venituri din provizioane şi ajustări pentru depreciere sau pierderi de valoare , din care:</t>
  </si>
  <si>
    <t>f2.1)</t>
  </si>
  <si>
    <t>din anularea provizioanelor (Rd.133+Rd.134+Rd.135), din care:</t>
  </si>
  <si>
    <t xml:space="preserve"> - din participarea salariaţilor la profit</t>
  </si>
  <si>
    <t xml:space="preserve"> - din deprecierea imobilizărilor corporale şi a activelor circulante</t>
  </si>
  <si>
    <t xml:space="preserve"> - venituri din alte provizioane</t>
  </si>
  <si>
    <t>Cheltuieli financiare (Rd.137+Rd.140+Rd.143), din care:</t>
  </si>
  <si>
    <t>cheltuieli privind dobânzile (Rd.138+Rd.139), din care:</t>
  </si>
  <si>
    <t>aferente creditelor pentru investiţii</t>
  </si>
  <si>
    <t>aferente creditelor pentru activitatea curentă</t>
  </si>
  <si>
    <t>cheltuieli din diferenţe de curs valutar (Rd.141+Rd.142), din care:</t>
  </si>
  <si>
    <t>alte cheltuieli financiare</t>
  </si>
  <si>
    <t>Cheltuieli extraordinare</t>
  </si>
  <si>
    <t>III</t>
  </si>
  <si>
    <t>REZULTATUL BRUT (profit/pierdere)   (Rd.1-Rd.29)</t>
  </si>
  <si>
    <t>venituri neimpozabile</t>
  </si>
  <si>
    <t>cheltuieli nedeductibile fiscal</t>
  </si>
  <si>
    <t>IV</t>
  </si>
  <si>
    <t>IMPOZIT PE PROFIT</t>
  </si>
  <si>
    <t>V</t>
  </si>
  <si>
    <t>DATE DE FUNDAMENTARE</t>
  </si>
  <si>
    <t>Venituri totale din exploatare(rd2)</t>
  </si>
  <si>
    <t>Venituri totale din subventii si transferuri</t>
  </si>
  <si>
    <t>Alte venituri care nu se iau in calcul la determinarea productivitatii muncii cf Legii anuale a bugetului de stat</t>
  </si>
  <si>
    <t>Cheltuieli de natură salarială (Rd.87),din care:</t>
  </si>
  <si>
    <t>Cheltuieli  cu salariile (Rd.88)</t>
  </si>
  <si>
    <t>Nr. de personal prognozat la finele anului</t>
  </si>
  <si>
    <t>Nr.mediu de salariaţi</t>
  </si>
  <si>
    <t>Castigul mediu lunar pe salariat(lei/pers) deterninat pe baza cheltuielilor de natura salariala [(rd.147-rd93-rd98)/rd153]/12*1000</t>
  </si>
  <si>
    <t>x</t>
  </si>
  <si>
    <t xml:space="preserve"> b)</t>
  </si>
  <si>
    <t>Câştigul mediu  lunar pe salariat (lei/persoană) determinat pe baza cheltuielilor de natură salarială, recalculat cf Legii anuale a bugetului de stat</t>
  </si>
  <si>
    <t>Productivitatea muncii în unităţi valorice pe total personal mediu (lei/persoană) (Rd.2/Rd.153)</t>
  </si>
  <si>
    <t>Productivitatea muncii în unităţi valorice pe total personal mediu recalculat cf Legii anuale a bugetului de stat</t>
  </si>
  <si>
    <t>Elemente de calcul a productivitatii muncii in  unităţi fizice, din care</t>
  </si>
  <si>
    <t xml:space="preserve"> - cantitatea de produse finite (QPF)</t>
  </si>
  <si>
    <t xml:space="preserve"> - pret mediu (p)</t>
  </si>
  <si>
    <t xml:space="preserve"> - valoare=QPF x  p</t>
  </si>
  <si>
    <t xml:space="preserve"> - pondere in venituri totale de exploatare =   Rd.161/Rd.2</t>
  </si>
  <si>
    <t>Plăţi restante</t>
  </si>
  <si>
    <t>Creanţe restante, din care:</t>
  </si>
  <si>
    <t xml:space="preserve"> - de la operatori cu capital integral/majoritar de stat</t>
  </si>
  <si>
    <t xml:space="preserve"> - de la operatori cu capital privat</t>
  </si>
  <si>
    <t xml:space="preserve"> - de la bugetul de stat</t>
  </si>
  <si>
    <t xml:space="preserve"> - de la bugetul local</t>
  </si>
  <si>
    <t xml:space="preserve"> - de la alte entitati</t>
  </si>
  <si>
    <t xml:space="preserve">  </t>
  </si>
  <si>
    <t xml:space="preserve"> CONDUCĂTORUL UNITĂŢII,</t>
  </si>
  <si>
    <t>DIRECTOR ECONOMIC,</t>
  </si>
  <si>
    <t xml:space="preserve">                      Ing.GRIGORIE MARINEL CRISTIAN                                                             Ec URITU FLORIN IRINEL</t>
  </si>
  <si>
    <t>RAADPFL CRAIOVA</t>
  </si>
  <si>
    <t>Realizat     Preliminat an precedent 2021</t>
  </si>
  <si>
    <t xml:space="preserve">%       </t>
  </si>
  <si>
    <t>Estimări an 2023</t>
  </si>
  <si>
    <t>Estimări an 2024</t>
  </si>
  <si>
    <t>9=7/5</t>
  </si>
  <si>
    <t>10=8/7</t>
  </si>
  <si>
    <t>6=5/4</t>
  </si>
  <si>
    <t>VENITURI TOTALE  (Rd.1=Rd.2+Rd.5+Rd.6)</t>
  </si>
  <si>
    <t>Venituri totale din exploatare, din care:</t>
  </si>
  <si>
    <t>Venituri financiare</t>
  </si>
  <si>
    <t>CHELTUIELI TOTALE  (Rd.7=Rd.8+Rd.20+Rd.21)</t>
  </si>
  <si>
    <t>Cheltuieli de exploatare, din care:</t>
  </si>
  <si>
    <t>A.</t>
  </si>
  <si>
    <t>cheltuieli cu bunuri si servicii</t>
  </si>
  <si>
    <t>B.</t>
  </si>
  <si>
    <t>cheltuieli cu impozite, taxe si varsaminte asimilate</t>
  </si>
  <si>
    <t>C.</t>
  </si>
  <si>
    <t>cheltuieli cu personalul, din care:</t>
  </si>
  <si>
    <t>Cheltuieli de natură salarială(Rd.13+Rd.14)</t>
  </si>
  <si>
    <t>ch. cu salariile</t>
  </si>
  <si>
    <t>bonusuri</t>
  </si>
  <si>
    <t>alte cheltuieli  cu personalul, din care:</t>
  </si>
  <si>
    <t>cheltuieli cu plati compensatorii aferente disponibilizarilor de personal</t>
  </si>
  <si>
    <t>Cheltuieli aferente contractului de mandat si a altor organe de conducere si control, comisii si comitete</t>
  </si>
  <si>
    <t>cheltuieli cu contributiile datorate de angajator</t>
  </si>
  <si>
    <t>D.</t>
  </si>
  <si>
    <t>alte cheltuieli de exploatare</t>
  </si>
  <si>
    <t>Cheltuieli financiare</t>
  </si>
  <si>
    <t>REZULTATUL BRUT (profit/pierdere)</t>
  </si>
  <si>
    <t>PROFITUL CONTABIL RĂMAS DUPĂ DEDUCEREA IMPOZITULUI PE PROFIT, din care:</t>
  </si>
  <si>
    <t>Rezerve legale</t>
  </si>
  <si>
    <t>Alte rezerve reprezentând facilităţi fiscale prevăzute de lege</t>
  </si>
  <si>
    <t>Acoperirea pierderilor contabile din anii precedenti</t>
  </si>
  <si>
    <t>Constituirea surselor proprii de finanţare pentru proiectele cofinanţate din împrumuturi externe, precum şi pentru constituirea surselor necesare rambursării ratelor de capital, plaţii dobânzilor, comisioanelor şi altor costuri aferente acestor împrumuturi</t>
  </si>
  <si>
    <t>Alte repartizări prevăzute de lege investitii</t>
  </si>
  <si>
    <t>Profitul contabil rămas după deducerea sumelor de la Rd. 25, 26, 27, 28, 29</t>
  </si>
  <si>
    <t>Participarea salariaţilor la profit în limita a 10% din profitul net,  dar nu mai mult de nivelul unui salariu de bază mediu lunar realizat la nivelul operatorului economic în exerciţiul  financiar de referinţă</t>
  </si>
  <si>
    <t>Minimim 50% vărsăminte la bugetul de stat sau local în cazul regiilor autonome, ori dividende cuvenite actionarilor, în cazul societăţilor/ companiilor naţionale şi societăţilor cu capital integral sau majoritar de stat, din care:</t>
  </si>
  <si>
    <t xml:space="preserve">   -  dividende cuvenite bugetului de stat</t>
  </si>
  <si>
    <t xml:space="preserve">   - dividende cuvenite bugetului local</t>
  </si>
  <si>
    <t>33a</t>
  </si>
  <si>
    <t xml:space="preserve">   -  dividende cuvenite altor acţionari</t>
  </si>
  <si>
    <t>Profitul nerepartizat pe destinaţiile prevăzute la Rd.31 - Rd.32 se repartizează la alte rezerve şi constituie sursă proprie de finanţare</t>
  </si>
  <si>
    <t>VI</t>
  </si>
  <si>
    <t>VENITURI DIN FONDURI EUROPENE</t>
  </si>
  <si>
    <t>VII</t>
  </si>
  <si>
    <t>CHELTUIELI ELIGIBILE DIN FONDURI EUROPENE,   din care</t>
  </si>
  <si>
    <t xml:space="preserve"> cheltuieli materiale</t>
  </si>
  <si>
    <t>cheltuieli cu salariile</t>
  </si>
  <si>
    <t>cheltuieli privind prestarile de servicii</t>
  </si>
  <si>
    <t>cheltuieli cu reclama si publicitate</t>
  </si>
  <si>
    <t>VIII</t>
  </si>
  <si>
    <t>SURSE DE FINANŢARE A INVESTIŢIILOR, din care:</t>
  </si>
  <si>
    <t>Alocaţii de la buget</t>
  </si>
  <si>
    <t>alocaţii bugetare aferente plăţii angajamentelor din anii anteriori</t>
  </si>
  <si>
    <t>IX</t>
  </si>
  <si>
    <t>CHELTUIELI  PENTRU INVESTIŢII</t>
  </si>
  <si>
    <t>X</t>
  </si>
  <si>
    <t>Nr.mediu de salariaţi total</t>
  </si>
  <si>
    <t>Castigul mediu  lunar pe salariat (lei/persoană) determinat pe baza cheltuielilor de natură salarială*</t>
  </si>
  <si>
    <t>Castigul mediu lunar pe salariat deterninat pe baza cheltuielilor de natura salariala, recalculat cf Legii anuale a bugetului de stat**</t>
  </si>
  <si>
    <t>Productivitatea muncii în unităţi valorice pe total personal mediu (mii lei/persoană) (Rd.2/Rd.49)</t>
  </si>
  <si>
    <t>Productivitatea muncii în unităţi valorice pe total personal mediu recalculat cf Legii anuale a bugetului de stat(mii lei/persoană) (Rd.2/Rd.49)</t>
  </si>
  <si>
    <t>Productivitatea muncii în unităţi fizice pe total personal mediu (cantitate produse finite/persoana)</t>
  </si>
  <si>
    <t>Cheltuieli totale la 1000 lei venituri totale        (Rd.7/Rd.1)x1000</t>
  </si>
  <si>
    <t>Creanţe restante</t>
  </si>
  <si>
    <t>*</t>
  </si>
  <si>
    <t>Rd50=Rd 154 dinAnexa 2</t>
  </si>
  <si>
    <t>**</t>
  </si>
  <si>
    <t>Rd51=Rd 155 dinAnexa 2</t>
  </si>
  <si>
    <t xml:space="preserve">         RO7403230</t>
  </si>
  <si>
    <t>Anexa nr4</t>
  </si>
  <si>
    <t>Programul de investiţii, dotări şi sursele de finanţare</t>
  </si>
  <si>
    <t>Data finalizării investiţiei</t>
  </si>
  <si>
    <t>an precedent 2021</t>
  </si>
  <si>
    <t>Valoare</t>
  </si>
  <si>
    <t>Aprobat</t>
  </si>
  <si>
    <t>Realizat/ Preliminat</t>
  </si>
  <si>
    <t>An curent 2022</t>
  </si>
  <si>
    <t>an 2023</t>
  </si>
  <si>
    <t>an 2024</t>
  </si>
  <si>
    <t>I</t>
  </si>
  <si>
    <t>Surse proprii, din care:</t>
  </si>
  <si>
    <t xml:space="preserve"> </t>
  </si>
  <si>
    <t xml:space="preserve">  a) - amortizare</t>
  </si>
  <si>
    <t xml:space="preserve">  b) - profit</t>
  </si>
  <si>
    <t>Credite bancare, din care:</t>
  </si>
  <si>
    <t xml:space="preserve">  a) - interne</t>
  </si>
  <si>
    <t xml:space="preserve">  b) - externe</t>
  </si>
  <si>
    <t>Alte surse, din care:</t>
  </si>
  <si>
    <t xml:space="preserve">  - (denumire sursă)</t>
  </si>
  <si>
    <t xml:space="preserve">  -</t>
  </si>
  <si>
    <t>CHELTUIELI PENTRU INVESTIŢII, din care:</t>
  </si>
  <si>
    <t>Investiţii în curs, din care:</t>
  </si>
  <si>
    <t>a) pentru bunurile proprietatea privata a operatorului economic:</t>
  </si>
  <si>
    <t xml:space="preserve">   - (denumire obiectiv)</t>
  </si>
  <si>
    <t xml:space="preserve">   -</t>
  </si>
  <si>
    <t>b) pentru bunurile de natura domeniului public al statului sau al unităţii administrativ teritoriale:</t>
  </si>
  <si>
    <t>c) pentru bunurile de natura domeniului privat al statului sau al unităţii administrativ teritoriale:</t>
  </si>
  <si>
    <t>d) pentru bunurile luate în concesiune, închiriate sau în locaţie de gestiune, exclusiv cele din domeniul public sau privat al statului sau al unităţii administrativ teritoriale:</t>
  </si>
  <si>
    <t>Investiţii noi, din care:</t>
  </si>
  <si>
    <t>recarosare autosasiului de la autospeiala pentru lucrul la inaltime Nissan-Bizzochi DJ-50-ADP</t>
  </si>
  <si>
    <t>Decembrie an 2021</t>
  </si>
  <si>
    <t>Investiţii efectuate la imobilizările corporale existente (modernizări), din care:</t>
  </si>
  <si>
    <t>Dotări (alte achiziţii de imobilizări corporale)</t>
  </si>
  <si>
    <t>Automaturatoare pentru paruri si gradini</t>
  </si>
  <si>
    <t>Utilaj pentru marcaj rutier</t>
  </si>
  <si>
    <t>Utilaj cu motor termic pentru sapat santuri</t>
  </si>
  <si>
    <t>Tractoras pentru tuns gazon Honda</t>
  </si>
  <si>
    <t>Masini pentru tuns gazon 5 bucati</t>
  </si>
  <si>
    <t>Diverse si neprevazute</t>
  </si>
  <si>
    <t>Mobilier specific expozitie reptile</t>
  </si>
  <si>
    <t>Achizitie reptile</t>
  </si>
  <si>
    <t>Echipament IT+accesorii</t>
  </si>
  <si>
    <t>Program virtual safari</t>
  </si>
  <si>
    <t>Autovehicul mortuar second hand</t>
  </si>
  <si>
    <t>Rambursări de rate aferente creditelor pentru investiţii, din care:</t>
  </si>
  <si>
    <t xml:space="preserve">   a) - interne</t>
  </si>
  <si>
    <t xml:space="preserve">   b)- externe</t>
  </si>
  <si>
    <t>Ec.URITU FLORIN IRINEL</t>
  </si>
  <si>
    <t>Anexa nr.5</t>
  </si>
  <si>
    <t>Măsuri de îmbunătăţire a rezultatului brut şi reducere a plăţilor restante</t>
  </si>
  <si>
    <t>Măsuri</t>
  </si>
  <si>
    <t>Termen de realizare</t>
  </si>
  <si>
    <t>an precedent 2020</t>
  </si>
  <si>
    <t>an curent 2021</t>
  </si>
  <si>
    <t>An 2023</t>
  </si>
  <si>
    <t xml:space="preserve"> Preliminat / Realizat</t>
  </si>
  <si>
    <t xml:space="preserve">  Influenţe (+/-)</t>
  </si>
  <si>
    <t xml:space="preserve"> Influenţe   (+/-)</t>
  </si>
  <si>
    <t xml:space="preserve"> Influenţe  (+/-)</t>
  </si>
  <si>
    <t>Rezultat brut (+/-)</t>
  </si>
  <si>
    <t>Rezultat brut</t>
  </si>
  <si>
    <t>Măsura 1:Colectare creante restante.</t>
  </si>
  <si>
    <t>Masura 2:Cresterea veniturilor din exploatare</t>
  </si>
  <si>
    <t>.....</t>
  </si>
  <si>
    <t>Masura n…………</t>
  </si>
  <si>
    <t>TOTAL Pct. I</t>
  </si>
  <si>
    <t>Cauze care diminuează efectul măsurilor prevăzute la Pct. I</t>
  </si>
  <si>
    <t>Cauza1:Cresterea cheltuielilor cu salariile inclusiv aferente contractului de mandat.</t>
  </si>
  <si>
    <t>Cauza2:Cresterea cheltuielilor cu bunuri si servicii.</t>
  </si>
  <si>
    <t>Cauza3:Cresterea cheltuielilor cu taxe si impozite</t>
  </si>
  <si>
    <t>Cauza4:Cresterea altor cheltuieli</t>
  </si>
  <si>
    <t>Cauza n………………….</t>
  </si>
  <si>
    <t>TOTAL Pct. II</t>
  </si>
  <si>
    <t>TOTAL GENERAL Pct. I + Pct. II</t>
  </si>
  <si>
    <t>Ec:URITU FLORIN IRINEL</t>
  </si>
  <si>
    <t>Anexa nr.3</t>
  </si>
  <si>
    <t>Gradul de realizare a veniturilor totale</t>
  </si>
  <si>
    <t>Mii lei</t>
  </si>
  <si>
    <t>Nr</t>
  </si>
  <si>
    <t>Prevederi an 2020</t>
  </si>
  <si>
    <t>%        4=3/2</t>
  </si>
  <si>
    <t>Prevederi an precedent 2021</t>
  </si>
  <si>
    <t>%        7=6/5</t>
  </si>
  <si>
    <t>Crt</t>
  </si>
  <si>
    <t>Realizat</t>
  </si>
  <si>
    <t>Venituri totale (rd.1+rd.2+rd.3), din care:</t>
  </si>
  <si>
    <t>Venituri din exploatare</t>
  </si>
  <si>
    <t>2.</t>
  </si>
  <si>
    <t>3.</t>
  </si>
  <si>
    <t>Ing.GRIGORIE MARINEL CRISTIAN</t>
  </si>
  <si>
    <t xml:space="preserve">            Ing.GRIGORIE MARINEL CRISTIAN</t>
  </si>
  <si>
    <t xml:space="preserve">   Ing.GRIGORIE MARINEL CRISTIAN                                          Ec. URITU FLORIN IRINEL</t>
  </si>
  <si>
    <t>ANEXA</t>
  </si>
  <si>
    <t xml:space="preserve"> BUGET DE VENITURI SI CHELTUIELI PE ANUL 2022 AL RAADPFL CRAIOVA</t>
  </si>
  <si>
    <t>la Hotărârea nr. 62/28.02.2022</t>
  </si>
  <si>
    <t>PREŞEDINTE DE ŞEDINŢĂ,</t>
  </si>
  <si>
    <t>RADU MARINESCU</t>
  </si>
  <si>
    <t>Buget an curent 2022</t>
  </si>
</sst>
</file>

<file path=xl/styles.xml><?xml version="1.0" encoding="utf-8"?>
<styleSheet xmlns="http://schemas.openxmlformats.org/spreadsheetml/2006/main">
  <numFmts count="19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mmm&quot;.&quot;yy"/>
    <numFmt numFmtId="173" formatCode="0&quot; &quot;%"/>
    <numFmt numFmtId="174" formatCode="[$$-409]#,##0.00;[Red]&quot;-&quot;[$$-409]#,##0.00"/>
  </numFmts>
  <fonts count="87">
    <font>
      <sz val="11"/>
      <color rgb="FF000000"/>
      <name val="Arial1"/>
      <family val="0"/>
    </font>
    <font>
      <sz val="11"/>
      <color indexed="8"/>
      <name val="Calibri"/>
      <family val="2"/>
    </font>
    <font>
      <b/>
      <i/>
      <sz val="10"/>
      <color indexed="8"/>
      <name val="Arial"/>
      <family val="2"/>
    </font>
    <font>
      <sz val="11"/>
      <color indexed="8"/>
      <name val="Arial1"/>
      <family val="0"/>
    </font>
    <font>
      <b/>
      <sz val="10"/>
      <color indexed="8"/>
      <name val="Arial1"/>
      <family val="0"/>
    </font>
    <font>
      <sz val="10"/>
      <color indexed="9"/>
      <name val="Arial1"/>
      <family val="0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4"/>
      <color indexed="8"/>
      <name val="Arial"/>
      <family val="2"/>
    </font>
    <font>
      <sz val="11"/>
      <color indexed="20"/>
      <name val="Calibri"/>
      <family val="2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b/>
      <sz val="24"/>
      <color indexed="8"/>
      <name val="Arial1"/>
      <family val="0"/>
    </font>
    <font>
      <u val="single"/>
      <sz val="10"/>
      <color indexed="12"/>
      <name val="Arial1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indexed="63"/>
      <name val="Arial1"/>
      <family val="0"/>
    </font>
    <font>
      <b/>
      <sz val="11"/>
      <color indexed="63"/>
      <name val="Calibri"/>
      <family val="2"/>
    </font>
    <font>
      <b/>
      <i/>
      <u val="single"/>
      <sz val="10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1"/>
      <family val="0"/>
    </font>
    <font>
      <sz val="11"/>
      <color indexed="10"/>
      <name val="Calibri"/>
      <family val="2"/>
    </font>
    <font>
      <sz val="10"/>
      <color indexed="8"/>
      <name val="Arial1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 Narrow"/>
      <family val="2"/>
    </font>
    <font>
      <sz val="8"/>
      <color indexed="8"/>
      <name val="Arial"/>
      <family val="2"/>
    </font>
    <font>
      <b/>
      <sz val="12"/>
      <color indexed="8"/>
      <name val="Arial1"/>
      <family val="0"/>
    </font>
    <font>
      <sz val="11"/>
      <color theme="1"/>
      <name val="Calibri"/>
      <family val="2"/>
    </font>
    <font>
      <b/>
      <sz val="10"/>
      <color rgb="FF000000"/>
      <name val="Arial1"/>
      <family val="0"/>
    </font>
    <font>
      <sz val="10"/>
      <color rgb="FFFFFFFF"/>
      <name val="Arial1"/>
      <family val="0"/>
    </font>
    <font>
      <sz val="11"/>
      <color theme="0"/>
      <name val="Calibri"/>
      <family val="2"/>
    </font>
    <font>
      <sz val="10"/>
      <color rgb="FF006600"/>
      <name val="Arial1"/>
      <family val="0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800080"/>
      <name val="Calibri"/>
      <family val="2"/>
    </font>
    <font>
      <b/>
      <sz val="10"/>
      <color rgb="FFFFFFFF"/>
      <name val="Arial1"/>
      <family val="0"/>
    </font>
    <font>
      <sz val="11"/>
      <color rgb="FF000000"/>
      <name val="Calibri"/>
      <family val="2"/>
    </font>
    <font>
      <i/>
      <sz val="10"/>
      <color rgb="FF808080"/>
      <name val="Arial1"/>
      <family val="0"/>
    </font>
    <font>
      <b/>
      <sz val="24"/>
      <color rgb="FF000000"/>
      <name val="Arial1"/>
      <family val="0"/>
    </font>
    <font>
      <u val="single"/>
      <sz val="10"/>
      <color rgb="FF0000EE"/>
      <name val="Arial1"/>
      <family val="0"/>
    </font>
    <font>
      <b/>
      <sz val="11"/>
      <color rgb="FF3F3F3F"/>
      <name val="Calibri"/>
      <family val="2"/>
    </font>
    <font>
      <sz val="11"/>
      <color rgb="FF333399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0"/>
      <color rgb="FF333333"/>
      <name val="Arial1"/>
      <family val="0"/>
    </font>
    <font>
      <b/>
      <i/>
      <u val="single"/>
      <sz val="10"/>
      <color rgb="FF000000"/>
      <name val="Arial1"/>
      <family val="0"/>
    </font>
    <font>
      <b/>
      <i/>
      <u val="single"/>
      <sz val="11"/>
      <color rgb="FF000000"/>
      <name val="Arial1"/>
      <family val="0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b/>
      <sz val="18"/>
      <color rgb="FF003366"/>
      <name val="Cambria"/>
      <family val="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  <font>
      <sz val="10"/>
      <color rgb="FFCC0000"/>
      <name val="Arial1"/>
      <family val="0"/>
    </font>
    <font>
      <sz val="10"/>
      <color rgb="FF000000"/>
      <name val="Arial1"/>
      <family val="0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1"/>
      <color rgb="FF000000"/>
      <name val="Arial"/>
      <family val="2"/>
    </font>
    <font>
      <b/>
      <i/>
      <sz val="10"/>
      <color rgb="FF000000"/>
      <name val="Arial"/>
      <family val="2"/>
    </font>
    <font>
      <b/>
      <i/>
      <sz val="12"/>
      <color rgb="FF000000"/>
      <name val="Arial"/>
      <family val="2"/>
    </font>
    <font>
      <i/>
      <sz val="12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 Narrow"/>
      <family val="2"/>
    </font>
    <font>
      <sz val="8"/>
      <color rgb="FF000000"/>
      <name val="Arial"/>
      <family val="2"/>
    </font>
    <font>
      <b/>
      <sz val="12"/>
      <color rgb="FF000000"/>
      <name val="Arial1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</borders>
  <cellStyleXfs count="82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Border="0" applyProtection="0">
      <alignment/>
    </xf>
    <xf numFmtId="0" fontId="46" fillId="20" borderId="0" applyNumberFormat="0" applyBorder="0" applyProtection="0">
      <alignment/>
    </xf>
    <xf numFmtId="0" fontId="46" fillId="21" borderId="0" applyNumberFormat="0" applyBorder="0" applyProtection="0">
      <alignment/>
    </xf>
    <xf numFmtId="0" fontId="45" fillId="22" borderId="0" applyNumberFormat="0" applyBorder="0" applyProtection="0">
      <alignment/>
    </xf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Protection="0">
      <alignment/>
    </xf>
    <xf numFmtId="0" fontId="49" fillId="30" borderId="1" applyNumberFormat="0" applyAlignment="0" applyProtection="0"/>
    <xf numFmtId="0" fontId="50" fillId="0" borderId="2" applyNumberFormat="0" applyFill="0" applyAlignment="0" applyProtection="0"/>
    <xf numFmtId="0" fontId="51" fillId="31" borderId="0" applyNumberFormat="0" applyBorder="0" applyProtection="0">
      <alignment/>
    </xf>
    <xf numFmtId="0" fontId="52" fillId="32" borderId="0" applyNumberFormat="0" applyBorder="0" applyProtection="0">
      <alignment/>
    </xf>
    <xf numFmtId="0" fontId="53" fillId="33" borderId="0" applyNumberFormat="0" applyBorder="0" applyProtection="0">
      <alignment/>
    </xf>
    <xf numFmtId="0" fontId="54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57" fillId="30" borderId="3" applyNumberFormat="0" applyAlignment="0" applyProtection="0"/>
    <xf numFmtId="0" fontId="58" fillId="34" borderId="4" applyNumberFormat="0" applyProtection="0">
      <alignment/>
    </xf>
    <xf numFmtId="0" fontId="59" fillId="35" borderId="0" applyNumberFormat="0" applyBorder="0" applyProtection="0">
      <alignment/>
    </xf>
    <xf numFmtId="0" fontId="60" fillId="0" borderId="0" applyNumberFormat="0" applyBorder="0" applyProtection="0">
      <alignment/>
    </xf>
    <xf numFmtId="0" fontId="60" fillId="0" borderId="0" applyNumberFormat="0" applyBorder="0" applyProtection="0">
      <alignment/>
    </xf>
    <xf numFmtId="0" fontId="60" fillId="0" borderId="0" applyNumberFormat="0" applyBorder="0" applyProtection="0">
      <alignment/>
    </xf>
    <xf numFmtId="0" fontId="60" fillId="0" borderId="0" applyNumberFormat="0" applyBorder="0" applyProtection="0">
      <alignment/>
    </xf>
    <xf numFmtId="0" fontId="60" fillId="0" borderId="0" applyNumberFormat="0" applyBorder="0" applyProtection="0">
      <alignment/>
    </xf>
    <xf numFmtId="0" fontId="60" fillId="0" borderId="0" applyNumberFormat="0" applyBorder="0" applyProtection="0">
      <alignment/>
    </xf>
    <xf numFmtId="0" fontId="60" fillId="0" borderId="0" applyNumberFormat="0" applyBorder="0" applyProtection="0">
      <alignment/>
    </xf>
    <xf numFmtId="0" fontId="61" fillId="36" borderId="4" applyNumberFormat="0" applyProtection="0">
      <alignment/>
    </xf>
    <xf numFmtId="9" fontId="44" fillId="0" borderId="0" applyFont="0" applyFill="0" applyBorder="0" applyAlignment="0" applyProtection="0"/>
    <xf numFmtId="0" fontId="62" fillId="0" borderId="0" applyNumberFormat="0" applyBorder="0" applyProtection="0">
      <alignment/>
    </xf>
    <xf numFmtId="174" fontId="63" fillId="0" borderId="0" applyBorder="0" applyProtection="0">
      <alignment/>
    </xf>
    <xf numFmtId="170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64" fillId="0" borderId="0" applyNumberFormat="0" applyFill="0" applyBorder="0" applyAlignment="0" applyProtection="0"/>
    <xf numFmtId="0" fontId="65" fillId="0" borderId="0" applyNumberFormat="0" applyBorder="0" applyProtection="0">
      <alignment/>
    </xf>
    <xf numFmtId="0" fontId="66" fillId="0" borderId="0" applyNumberFormat="0" applyBorder="0" applyProtection="0">
      <alignment/>
    </xf>
    <xf numFmtId="0" fontId="67" fillId="0" borderId="5" applyNumberFormat="0" applyProtection="0">
      <alignment/>
    </xf>
    <xf numFmtId="0" fontId="68" fillId="0" borderId="6" applyNumberFormat="0" applyProtection="0">
      <alignment/>
    </xf>
    <xf numFmtId="0" fontId="69" fillId="0" borderId="7" applyNumberFormat="0" applyProtection="0">
      <alignment/>
    </xf>
    <xf numFmtId="0" fontId="69" fillId="0" borderId="0" applyNumberFormat="0" applyBorder="0" applyProtection="0">
      <alignment/>
    </xf>
    <xf numFmtId="0" fontId="70" fillId="0" borderId="8" applyNumberFormat="0" applyFill="0" applyAlignment="0" applyProtection="0"/>
    <xf numFmtId="0" fontId="71" fillId="37" borderId="9" applyNumberFormat="0" applyProtection="0">
      <alignment/>
    </xf>
    <xf numFmtId="171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0" fontId="72" fillId="0" borderId="0" applyNumberFormat="0" applyBorder="0" applyProtection="0">
      <alignment/>
    </xf>
  </cellStyleXfs>
  <cellXfs count="222">
    <xf numFmtId="0" fontId="0" fillId="0" borderId="0" xfId="0" applyAlignment="1">
      <alignment/>
    </xf>
    <xf numFmtId="0" fontId="60" fillId="0" borderId="0" xfId="60" applyFont="1" applyFill="1" applyAlignment="1">
      <alignment vertical="center"/>
    </xf>
    <xf numFmtId="0" fontId="60" fillId="0" borderId="0" xfId="60" applyFont="1" applyFill="1" applyAlignment="1">
      <alignment wrapText="1"/>
    </xf>
    <xf numFmtId="0" fontId="60" fillId="0" borderId="0" xfId="60" applyFont="1" applyFill="1" applyAlignment="1">
      <alignment/>
    </xf>
    <xf numFmtId="0" fontId="60" fillId="0" borderId="0" xfId="0" applyFont="1" applyAlignment="1">
      <alignment/>
    </xf>
    <xf numFmtId="0" fontId="73" fillId="0" borderId="0" xfId="0" applyFont="1" applyFill="1" applyAlignment="1">
      <alignment/>
    </xf>
    <xf numFmtId="1" fontId="60" fillId="0" borderId="0" xfId="60" applyNumberFormat="1" applyFont="1" applyFill="1" applyAlignment="1">
      <alignment/>
    </xf>
    <xf numFmtId="0" fontId="74" fillId="0" borderId="0" xfId="57" applyFont="1" applyFill="1" applyAlignment="1">
      <alignment horizontal="center" vertical="center"/>
    </xf>
    <xf numFmtId="0" fontId="74" fillId="0" borderId="0" xfId="57" applyFont="1" applyFill="1" applyAlignment="1">
      <alignment horizontal="center" wrapText="1"/>
    </xf>
    <xf numFmtId="0" fontId="75" fillId="0" borderId="0" xfId="57" applyFont="1" applyFill="1" applyAlignment="1">
      <alignment horizontal="center"/>
    </xf>
    <xf numFmtId="0" fontId="60" fillId="0" borderId="0" xfId="57" applyFont="1" applyFill="1" applyAlignment="1">
      <alignment horizontal="center"/>
    </xf>
    <xf numFmtId="0" fontId="60" fillId="0" borderId="0" xfId="0" applyFont="1" applyFill="1" applyAlignment="1">
      <alignment horizontal="center"/>
    </xf>
    <xf numFmtId="1" fontId="60" fillId="0" borderId="0" xfId="57" applyNumberFormat="1" applyFont="1" applyFill="1" applyAlignment="1">
      <alignment horizontal="center"/>
    </xf>
    <xf numFmtId="0" fontId="60" fillId="0" borderId="0" xfId="57" applyFont="1" applyFill="1" applyAlignment="1">
      <alignment/>
    </xf>
    <xf numFmtId="0" fontId="60" fillId="0" borderId="0" xfId="0" applyFont="1" applyAlignment="1">
      <alignment horizontal="center"/>
    </xf>
    <xf numFmtId="0" fontId="76" fillId="0" borderId="0" xfId="56" applyFont="1" applyFill="1" applyAlignment="1">
      <alignment horizontal="center"/>
    </xf>
    <xf numFmtId="0" fontId="76" fillId="0" borderId="0" xfId="56" applyFont="1" applyFill="1" applyAlignment="1">
      <alignment/>
    </xf>
    <xf numFmtId="0" fontId="76" fillId="0" borderId="0" xfId="57" applyFont="1" applyFill="1" applyAlignment="1">
      <alignment horizontal="center"/>
    </xf>
    <xf numFmtId="0" fontId="77" fillId="0" borderId="0" xfId="60" applyFont="1" applyFill="1" applyAlignment="1">
      <alignment horizontal="center" vertical="center" wrapText="1"/>
    </xf>
    <xf numFmtId="0" fontId="78" fillId="0" borderId="0" xfId="60" applyFont="1" applyFill="1" applyAlignment="1">
      <alignment vertical="center"/>
    </xf>
    <xf numFmtId="0" fontId="78" fillId="0" borderId="0" xfId="60" applyFont="1" applyFill="1" applyAlignment="1">
      <alignment wrapText="1"/>
    </xf>
    <xf numFmtId="0" fontId="75" fillId="0" borderId="0" xfId="60" applyFont="1" applyFill="1" applyAlignment="1">
      <alignment/>
    </xf>
    <xf numFmtId="0" fontId="60" fillId="0" borderId="0" xfId="0" applyFont="1" applyFill="1" applyAlignment="1">
      <alignment/>
    </xf>
    <xf numFmtId="1" fontId="78" fillId="0" borderId="0" xfId="60" applyNumberFormat="1" applyFont="1" applyFill="1" applyAlignment="1">
      <alignment/>
    </xf>
    <xf numFmtId="0" fontId="75" fillId="0" borderId="10" xfId="60" applyFont="1" applyFill="1" applyBorder="1" applyAlignment="1">
      <alignment vertical="center" wrapText="1"/>
    </xf>
    <xf numFmtId="1" fontId="75" fillId="0" borderId="10" xfId="60" applyNumberFormat="1" applyFont="1" applyFill="1" applyBorder="1" applyAlignment="1">
      <alignment vertical="center" wrapText="1"/>
    </xf>
    <xf numFmtId="0" fontId="75" fillId="0" borderId="10" xfId="60" applyFont="1" applyFill="1" applyBorder="1" applyAlignment="1">
      <alignment vertical="center"/>
    </xf>
    <xf numFmtId="0" fontId="75" fillId="0" borderId="11" xfId="60" applyFont="1" applyFill="1" applyBorder="1" applyAlignment="1">
      <alignment horizontal="center" vertical="center" wrapText="1"/>
    </xf>
    <xf numFmtId="0" fontId="75" fillId="0" borderId="12" xfId="60" applyFont="1" applyFill="1" applyBorder="1" applyAlignment="1">
      <alignment horizontal="center" vertical="center" wrapText="1"/>
    </xf>
    <xf numFmtId="0" fontId="75" fillId="0" borderId="10" xfId="60" applyFont="1" applyFill="1" applyBorder="1" applyAlignment="1">
      <alignment/>
    </xf>
    <xf numFmtId="0" fontId="75" fillId="0" borderId="10" xfId="0" applyFont="1" applyBorder="1" applyAlignment="1">
      <alignment horizontal="center"/>
    </xf>
    <xf numFmtId="0" fontId="75" fillId="0" borderId="10" xfId="0" applyFont="1" applyBorder="1" applyAlignment="1">
      <alignment/>
    </xf>
    <xf numFmtId="0" fontId="75" fillId="0" borderId="10" xfId="0" applyFont="1" applyFill="1" applyBorder="1" applyAlignment="1">
      <alignment/>
    </xf>
    <xf numFmtId="1" fontId="75" fillId="0" borderId="10" xfId="60" applyNumberFormat="1" applyFont="1" applyFill="1" applyBorder="1" applyAlignment="1">
      <alignment/>
    </xf>
    <xf numFmtId="0" fontId="75" fillId="0" borderId="10" xfId="60" applyFont="1" applyFill="1" applyBorder="1" applyAlignment="1">
      <alignment vertical="top" wrapText="1"/>
    </xf>
    <xf numFmtId="0" fontId="75" fillId="0" borderId="10" xfId="59" applyFont="1" applyFill="1" applyBorder="1" applyAlignment="1">
      <alignment horizontal="center" vertical="center"/>
    </xf>
    <xf numFmtId="0" fontId="75" fillId="0" borderId="10" xfId="59" applyFont="1" applyFill="1" applyBorder="1" applyAlignment="1">
      <alignment vertical="center"/>
    </xf>
    <xf numFmtId="4" fontId="75" fillId="0" borderId="10" xfId="60" applyNumberFormat="1" applyFont="1" applyFill="1" applyBorder="1" applyAlignment="1">
      <alignment/>
    </xf>
    <xf numFmtId="0" fontId="79" fillId="0" borderId="10" xfId="60" applyFont="1" applyFill="1" applyBorder="1" applyAlignment="1">
      <alignment wrapText="1"/>
    </xf>
    <xf numFmtId="49" fontId="75" fillId="0" borderId="10" xfId="60" applyNumberFormat="1" applyFont="1" applyFill="1" applyBorder="1" applyAlignment="1">
      <alignment vertical="top" wrapText="1"/>
    </xf>
    <xf numFmtId="0" fontId="75" fillId="0" borderId="10" xfId="56" applyFont="1" applyFill="1" applyBorder="1" applyAlignment="1">
      <alignment horizontal="center" vertical="center" wrapText="1"/>
    </xf>
    <xf numFmtId="0" fontId="75" fillId="0" borderId="10" xfId="56" applyFont="1" applyFill="1" applyBorder="1" applyAlignment="1">
      <alignment vertical="center" wrapText="1"/>
    </xf>
    <xf numFmtId="0" fontId="75" fillId="0" borderId="10" xfId="0" applyFont="1" applyBorder="1" applyAlignment="1">
      <alignment horizontal="center" vertical="center"/>
    </xf>
    <xf numFmtId="0" fontId="75" fillId="0" borderId="10" xfId="0" applyFont="1" applyBorder="1" applyAlignment="1">
      <alignment vertical="center"/>
    </xf>
    <xf numFmtId="0" fontId="75" fillId="0" borderId="10" xfId="57" applyFont="1" applyFill="1" applyBorder="1" applyAlignment="1">
      <alignment vertical="center" wrapText="1"/>
    </xf>
    <xf numFmtId="0" fontId="75" fillId="0" borderId="10" xfId="57" applyFont="1" applyFill="1" applyBorder="1" applyAlignment="1">
      <alignment vertical="top" wrapText="1"/>
    </xf>
    <xf numFmtId="0" fontId="75" fillId="0" borderId="10" xfId="57" applyFont="1" applyFill="1" applyBorder="1" applyAlignment="1">
      <alignment/>
    </xf>
    <xf numFmtId="1" fontId="75" fillId="0" borderId="10" xfId="59" applyNumberFormat="1" applyFont="1" applyFill="1" applyBorder="1" applyAlignment="1">
      <alignment horizontal="center" vertical="center"/>
    </xf>
    <xf numFmtId="1" fontId="75" fillId="0" borderId="10" xfId="59" applyNumberFormat="1" applyFont="1" applyFill="1" applyBorder="1" applyAlignment="1">
      <alignment vertical="center"/>
    </xf>
    <xf numFmtId="0" fontId="74" fillId="0" borderId="0" xfId="60" applyFont="1" applyFill="1" applyAlignment="1">
      <alignment vertical="center"/>
    </xf>
    <xf numFmtId="0" fontId="74" fillId="0" borderId="0" xfId="57" applyFont="1" applyFill="1" applyAlignment="1">
      <alignment vertical="top" wrapText="1"/>
    </xf>
    <xf numFmtId="0" fontId="74" fillId="0" borderId="0" xfId="60" applyFont="1" applyFill="1" applyAlignment="1">
      <alignment/>
    </xf>
    <xf numFmtId="0" fontId="75" fillId="0" borderId="0" xfId="0" applyFont="1" applyAlignment="1">
      <alignment/>
    </xf>
    <xf numFmtId="0" fontId="75" fillId="0" borderId="0" xfId="0" applyFont="1" applyFill="1" applyAlignment="1">
      <alignment/>
    </xf>
    <xf numFmtId="1" fontId="75" fillId="0" borderId="0" xfId="60" applyNumberFormat="1" applyFont="1" applyFill="1" applyAlignment="1">
      <alignment/>
    </xf>
    <xf numFmtId="1" fontId="74" fillId="0" borderId="0" xfId="60" applyNumberFormat="1" applyFont="1" applyFill="1" applyAlignment="1">
      <alignment/>
    </xf>
    <xf numFmtId="0" fontId="76" fillId="0" borderId="0" xfId="60" applyFont="1" applyFill="1" applyAlignment="1">
      <alignment vertical="center"/>
    </xf>
    <xf numFmtId="0" fontId="76" fillId="0" borderId="0" xfId="60" applyFont="1" applyFill="1" applyAlignment="1">
      <alignment/>
    </xf>
    <xf numFmtId="1" fontId="76" fillId="0" borderId="0" xfId="60" applyNumberFormat="1" applyFont="1" applyFill="1" applyAlignment="1">
      <alignment/>
    </xf>
    <xf numFmtId="0" fontId="76" fillId="0" borderId="0" xfId="6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80" fillId="0" borderId="0" xfId="0" applyFont="1" applyAlignment="1">
      <alignment/>
    </xf>
    <xf numFmtId="0" fontId="74" fillId="0" borderId="0" xfId="60" applyFont="1" applyFill="1" applyAlignment="1">
      <alignment horizontal="center" vertical="center" wrapText="1"/>
    </xf>
    <xf numFmtId="0" fontId="74" fillId="0" borderId="0" xfId="57" applyFont="1" applyFill="1" applyAlignment="1">
      <alignment horizontal="left" vertical="center"/>
    </xf>
    <xf numFmtId="0" fontId="76" fillId="0" borderId="0" xfId="60" applyFont="1" applyFill="1" applyAlignment="1">
      <alignment horizontal="center" wrapText="1"/>
    </xf>
    <xf numFmtId="0" fontId="76" fillId="0" borderId="0" xfId="60" applyFont="1" applyFill="1" applyAlignment="1">
      <alignment horizontal="center"/>
    </xf>
    <xf numFmtId="0" fontId="80" fillId="0" borderId="0" xfId="0" applyFont="1" applyAlignment="1">
      <alignment horizontal="center"/>
    </xf>
    <xf numFmtId="0" fontId="80" fillId="0" borderId="0" xfId="56" applyFont="1" applyFill="1" applyAlignment="1">
      <alignment horizontal="center" vertical="center"/>
    </xf>
    <xf numFmtId="1" fontId="76" fillId="0" borderId="0" xfId="60" applyNumberFormat="1" applyFont="1" applyFill="1" applyAlignment="1">
      <alignment horizontal="center"/>
    </xf>
    <xf numFmtId="0" fontId="60" fillId="0" borderId="0" xfId="60" applyFont="1" applyFill="1" applyAlignment="1">
      <alignment horizontal="center"/>
    </xf>
    <xf numFmtId="0" fontId="81" fillId="0" borderId="0" xfId="0" applyFont="1" applyAlignment="1">
      <alignment horizontal="center"/>
    </xf>
    <xf numFmtId="0" fontId="76" fillId="0" borderId="0" xfId="60" applyFont="1" applyFill="1" applyAlignment="1">
      <alignment wrapText="1"/>
    </xf>
    <xf numFmtId="0" fontId="60" fillId="0" borderId="0" xfId="0" applyFont="1" applyFill="1" applyAlignment="1">
      <alignment/>
    </xf>
    <xf numFmtId="0" fontId="60" fillId="0" borderId="0" xfId="60" applyFont="1" applyFill="1" applyAlignment="1">
      <alignment horizontal="center" vertical="center"/>
    </xf>
    <xf numFmtId="0" fontId="74" fillId="0" borderId="0" xfId="55" applyFont="1" applyFill="1" applyAlignment="1">
      <alignment horizontal="left" vertical="center"/>
    </xf>
    <xf numFmtId="0" fontId="74" fillId="0" borderId="0" xfId="55" applyFont="1" applyFill="1" applyAlignment="1">
      <alignment horizontal="center" vertical="center"/>
    </xf>
    <xf numFmtId="0" fontId="74" fillId="0" borderId="0" xfId="55" applyFont="1" applyFill="1" applyAlignment="1">
      <alignment vertical="center"/>
    </xf>
    <xf numFmtId="0" fontId="74" fillId="0" borderId="0" xfId="55" applyFont="1" applyFill="1" applyAlignment="1">
      <alignment wrapText="1"/>
    </xf>
    <xf numFmtId="0" fontId="75" fillId="0" borderId="0" xfId="55" applyFont="1" applyFill="1" applyAlignment="1">
      <alignment horizontal="center"/>
    </xf>
    <xf numFmtId="0" fontId="74" fillId="0" borderId="0" xfId="55" applyFont="1" applyFill="1" applyAlignment="1">
      <alignment/>
    </xf>
    <xf numFmtId="1" fontId="60" fillId="0" borderId="0" xfId="55" applyNumberFormat="1" applyFont="1" applyFill="1" applyAlignment="1">
      <alignment/>
    </xf>
    <xf numFmtId="0" fontId="60" fillId="0" borderId="0" xfId="55" applyFont="1" applyFill="1" applyAlignment="1">
      <alignment horizontal="center"/>
    </xf>
    <xf numFmtId="0" fontId="60" fillId="0" borderId="0" xfId="55" applyFont="1" applyFill="1" applyAlignment="1">
      <alignment/>
    </xf>
    <xf numFmtId="1" fontId="75" fillId="0" borderId="0" xfId="55" applyNumberFormat="1" applyFont="1" applyFill="1" applyAlignment="1">
      <alignment/>
    </xf>
    <xf numFmtId="0" fontId="78" fillId="0" borderId="13" xfId="55" applyFont="1" applyFill="1" applyBorder="1" applyAlignment="1">
      <alignment horizontal="center" vertical="center"/>
    </xf>
    <xf numFmtId="0" fontId="78" fillId="0" borderId="0" xfId="55" applyFont="1" applyFill="1" applyAlignment="1">
      <alignment vertical="center"/>
    </xf>
    <xf numFmtId="0" fontId="78" fillId="0" borderId="13" xfId="55" applyFont="1" applyFill="1" applyBorder="1" applyAlignment="1">
      <alignment wrapText="1"/>
    </xf>
    <xf numFmtId="0" fontId="75" fillId="0" borderId="13" xfId="55" applyFont="1" applyFill="1" applyBorder="1" applyAlignment="1">
      <alignment horizontal="center"/>
    </xf>
    <xf numFmtId="0" fontId="78" fillId="0" borderId="0" xfId="55" applyFont="1" applyFill="1" applyAlignment="1">
      <alignment/>
    </xf>
    <xf numFmtId="1" fontId="78" fillId="0" borderId="0" xfId="55" applyNumberFormat="1" applyFont="1" applyFill="1" applyAlignment="1">
      <alignment/>
    </xf>
    <xf numFmtId="0" fontId="75" fillId="0" borderId="10" xfId="55" applyFont="1" applyFill="1" applyBorder="1" applyAlignment="1">
      <alignment horizontal="center" vertical="center" wrapText="1"/>
    </xf>
    <xf numFmtId="1" fontId="75" fillId="0" borderId="10" xfId="58" applyNumberFormat="1" applyFont="1" applyFill="1" applyBorder="1" applyAlignment="1">
      <alignment horizontal="center" vertical="center"/>
    </xf>
    <xf numFmtId="0" fontId="82" fillId="0" borderId="10" xfId="55" applyFont="1" applyFill="1" applyBorder="1" applyAlignment="1">
      <alignment horizontal="center" vertical="center" wrapText="1"/>
    </xf>
    <xf numFmtId="0" fontId="82" fillId="0" borderId="10" xfId="55" applyFont="1" applyFill="1" applyBorder="1" applyAlignment="1">
      <alignment horizontal="center" wrapText="1"/>
    </xf>
    <xf numFmtId="1" fontId="82" fillId="0" borderId="10" xfId="55" applyNumberFormat="1" applyFont="1" applyFill="1" applyBorder="1" applyAlignment="1">
      <alignment horizontal="center" wrapText="1"/>
    </xf>
    <xf numFmtId="0" fontId="82" fillId="0" borderId="10" xfId="55" applyFont="1" applyFill="1" applyBorder="1" applyAlignment="1">
      <alignment horizontal="center"/>
    </xf>
    <xf numFmtId="1" fontId="82" fillId="0" borderId="10" xfId="55" applyNumberFormat="1" applyFont="1" applyFill="1" applyBorder="1" applyAlignment="1">
      <alignment horizontal="center"/>
    </xf>
    <xf numFmtId="0" fontId="75" fillId="0" borderId="10" xfId="55" applyFont="1" applyFill="1" applyBorder="1" applyAlignment="1">
      <alignment horizontal="left" vertical="center" wrapText="1"/>
    </xf>
    <xf numFmtId="0" fontId="75" fillId="0" borderId="10" xfId="55" applyFont="1" applyFill="1" applyBorder="1" applyAlignment="1">
      <alignment vertical="center" wrapText="1"/>
    </xf>
    <xf numFmtId="0" fontId="75" fillId="0" borderId="10" xfId="55" applyFont="1" applyFill="1" applyBorder="1" applyAlignment="1">
      <alignment horizontal="left" vertical="top" wrapText="1"/>
    </xf>
    <xf numFmtId="0" fontId="60" fillId="0" borderId="10" xfId="55" applyFont="1" applyFill="1" applyBorder="1" applyAlignment="1">
      <alignment horizontal="center" wrapText="1"/>
    </xf>
    <xf numFmtId="0" fontId="75" fillId="0" borderId="10" xfId="55" applyFont="1" applyFill="1" applyBorder="1" applyAlignment="1">
      <alignment wrapText="1"/>
    </xf>
    <xf numFmtId="4" fontId="75" fillId="0" borderId="10" xfId="55" applyNumberFormat="1" applyFont="1" applyFill="1" applyBorder="1" applyAlignment="1">
      <alignment wrapText="1"/>
    </xf>
    <xf numFmtId="1" fontId="75" fillId="0" borderId="10" xfId="55" applyNumberFormat="1" applyFont="1" applyFill="1" applyBorder="1" applyAlignment="1">
      <alignment/>
    </xf>
    <xf numFmtId="0" fontId="75" fillId="0" borderId="10" xfId="58" applyFont="1" applyFill="1" applyBorder="1" applyAlignment="1">
      <alignment vertical="top" wrapText="1"/>
    </xf>
    <xf numFmtId="0" fontId="75" fillId="0" borderId="14" xfId="55" applyFont="1" applyFill="1" applyBorder="1" applyAlignment="1">
      <alignment vertical="center" wrapText="1"/>
    </xf>
    <xf numFmtId="0" fontId="75" fillId="0" borderId="15" xfId="55" applyFont="1" applyFill="1" applyBorder="1" applyAlignment="1">
      <alignment vertical="center" wrapText="1"/>
    </xf>
    <xf numFmtId="0" fontId="75" fillId="0" borderId="11" xfId="55" applyFont="1" applyFill="1" applyBorder="1" applyAlignment="1">
      <alignment vertical="top" wrapText="1"/>
    </xf>
    <xf numFmtId="0" fontId="60" fillId="0" borderId="16" xfId="0" applyFont="1" applyBorder="1" applyAlignment="1">
      <alignment vertical="top" wrapText="1"/>
    </xf>
    <xf numFmtId="0" fontId="75" fillId="0" borderId="14" xfId="58" applyFont="1" applyFill="1" applyBorder="1" applyAlignment="1">
      <alignment vertical="center"/>
    </xf>
    <xf numFmtId="0" fontId="75" fillId="0" borderId="17" xfId="58" applyFont="1" applyFill="1" applyBorder="1" applyAlignment="1">
      <alignment horizontal="left" vertical="center" wrapText="1"/>
    </xf>
    <xf numFmtId="0" fontId="75" fillId="0" borderId="14" xfId="55" applyFont="1" applyFill="1" applyBorder="1" applyAlignment="1">
      <alignment horizontal="left" vertical="center" wrapText="1"/>
    </xf>
    <xf numFmtId="0" fontId="60" fillId="0" borderId="10" xfId="55" applyFont="1" applyFill="1" applyBorder="1" applyAlignment="1">
      <alignment horizontal="left" vertical="top" wrapText="1"/>
    </xf>
    <xf numFmtId="0" fontId="60" fillId="0" borderId="12" xfId="0" applyFont="1" applyBorder="1" applyAlignment="1">
      <alignment vertical="top" wrapText="1"/>
    </xf>
    <xf numFmtId="0" fontId="75" fillId="0" borderId="0" xfId="55" applyFont="1" applyFill="1" applyAlignment="1">
      <alignment vertical="center" wrapText="1"/>
    </xf>
    <xf numFmtId="0" fontId="60" fillId="0" borderId="10" xfId="55" applyFont="1" applyFill="1" applyBorder="1" applyAlignment="1">
      <alignment horizontal="center" vertical="center" wrapText="1"/>
    </xf>
    <xf numFmtId="1" fontId="75" fillId="0" borderId="10" xfId="55" applyNumberFormat="1" applyFont="1" applyFill="1" applyBorder="1" applyAlignment="1">
      <alignment wrapText="1"/>
    </xf>
    <xf numFmtId="0" fontId="75" fillId="0" borderId="0" xfId="55" applyFont="1" applyFill="1" applyAlignment="1">
      <alignment horizontal="center" vertical="center"/>
    </xf>
    <xf numFmtId="0" fontId="60" fillId="0" borderId="0" xfId="55" applyFont="1" applyFill="1" applyAlignment="1">
      <alignment horizontal="center" vertical="center"/>
    </xf>
    <xf numFmtId="0" fontId="75" fillId="0" borderId="0" xfId="55" applyFont="1" applyFill="1" applyAlignment="1">
      <alignment vertical="center"/>
    </xf>
    <xf numFmtId="0" fontId="60" fillId="0" borderId="0" xfId="55" applyFont="1" applyFill="1" applyAlignment="1">
      <alignment horizontal="left" vertical="top" wrapText="1"/>
    </xf>
    <xf numFmtId="0" fontId="60" fillId="0" borderId="0" xfId="55" applyFont="1" applyFill="1" applyAlignment="1">
      <alignment horizontal="center" vertical="top" wrapText="1"/>
    </xf>
    <xf numFmtId="0" fontId="60" fillId="0" borderId="0" xfId="55" applyFont="1" applyFill="1" applyAlignment="1">
      <alignment vertical="center"/>
    </xf>
    <xf numFmtId="0" fontId="60" fillId="0" borderId="0" xfId="55" applyFont="1" applyFill="1" applyAlignment="1">
      <alignment wrapText="1"/>
    </xf>
    <xf numFmtId="0" fontId="74" fillId="0" borderId="0" xfId="0" applyFont="1" applyAlignment="1">
      <alignment/>
    </xf>
    <xf numFmtId="0" fontId="74" fillId="0" borderId="0" xfId="0" applyFont="1" applyFill="1" applyAlignment="1">
      <alignment/>
    </xf>
    <xf numFmtId="0" fontId="83" fillId="0" borderId="0" xfId="0" applyFont="1" applyAlignment="1">
      <alignment/>
    </xf>
    <xf numFmtId="0" fontId="83" fillId="0" borderId="0" xfId="0" applyFont="1" applyAlignment="1">
      <alignment wrapText="1"/>
    </xf>
    <xf numFmtId="0" fontId="78" fillId="0" borderId="0" xfId="0" applyFont="1" applyAlignment="1">
      <alignment/>
    </xf>
    <xf numFmtId="0" fontId="83" fillId="0" borderId="0" xfId="0" applyFont="1" applyAlignment="1">
      <alignment horizontal="center" wrapText="1"/>
    </xf>
    <xf numFmtId="0" fontId="83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75" fillId="0" borderId="10" xfId="0" applyFont="1" applyBorder="1" applyAlignment="1">
      <alignment horizontal="center" vertical="center" wrapText="1"/>
    </xf>
    <xf numFmtId="0" fontId="75" fillId="0" borderId="17" xfId="0" applyFont="1" applyBorder="1" applyAlignment="1">
      <alignment horizontal="center"/>
    </xf>
    <xf numFmtId="0" fontId="75" fillId="0" borderId="12" xfId="0" applyFont="1" applyBorder="1" applyAlignment="1">
      <alignment horizontal="center" vertical="center" wrapText="1"/>
    </xf>
    <xf numFmtId="0" fontId="75" fillId="0" borderId="18" xfId="0" applyFont="1" applyBorder="1" applyAlignment="1">
      <alignment horizontal="center" vertical="center" wrapText="1"/>
    </xf>
    <xf numFmtId="0" fontId="75" fillId="0" borderId="12" xfId="0" applyFont="1" applyBorder="1" applyAlignment="1">
      <alignment horizontal="center" wrapText="1"/>
    </xf>
    <xf numFmtId="3" fontId="75" fillId="0" borderId="12" xfId="0" applyNumberFormat="1" applyFont="1" applyBorder="1" applyAlignment="1">
      <alignment horizontal="center"/>
    </xf>
    <xf numFmtId="1" fontId="75" fillId="0" borderId="12" xfId="0" applyNumberFormat="1" applyFont="1" applyBorder="1" applyAlignment="1">
      <alignment horizontal="center"/>
    </xf>
    <xf numFmtId="0" fontId="75" fillId="0" borderId="17" xfId="0" applyFont="1" applyBorder="1" applyAlignment="1">
      <alignment/>
    </xf>
    <xf numFmtId="0" fontId="75" fillId="0" borderId="10" xfId="0" applyFont="1" applyBorder="1" applyAlignment="1">
      <alignment horizontal="center" wrapText="1"/>
    </xf>
    <xf numFmtId="3" fontId="75" fillId="0" borderId="10" xfId="0" applyNumberFormat="1" applyFont="1" applyBorder="1" applyAlignment="1">
      <alignment horizontal="center"/>
    </xf>
    <xf numFmtId="3" fontId="84" fillId="0" borderId="10" xfId="0" applyNumberFormat="1" applyFont="1" applyBorder="1" applyAlignment="1">
      <alignment horizontal="center"/>
    </xf>
    <xf numFmtId="172" fontId="75" fillId="0" borderId="10" xfId="0" applyNumberFormat="1" applyFont="1" applyBorder="1" applyAlignment="1">
      <alignment horizontal="center"/>
    </xf>
    <xf numFmtId="0" fontId="75" fillId="0" borderId="17" xfId="0" applyFont="1" applyBorder="1" applyAlignment="1">
      <alignment horizontal="right" vertical="center" wrapText="1"/>
    </xf>
    <xf numFmtId="0" fontId="78" fillId="0" borderId="0" xfId="0" applyFont="1" applyAlignment="1">
      <alignment horizontal="center" wrapText="1"/>
    </xf>
    <xf numFmtId="0" fontId="75" fillId="0" borderId="0" xfId="0" applyFont="1" applyAlignment="1">
      <alignment horizontal="center"/>
    </xf>
    <xf numFmtId="0" fontId="73" fillId="0" borderId="0" xfId="0" applyFont="1" applyAlignment="1">
      <alignment/>
    </xf>
    <xf numFmtId="2" fontId="75" fillId="0" borderId="10" xfId="0" applyNumberFormat="1" applyFont="1" applyFill="1" applyBorder="1" applyAlignment="1">
      <alignment horizontal="center" vertical="center" wrapText="1"/>
    </xf>
    <xf numFmtId="2" fontId="75" fillId="0" borderId="14" xfId="0" applyNumberFormat="1" applyFont="1" applyFill="1" applyBorder="1" applyAlignment="1">
      <alignment horizontal="center" vertical="center" wrapText="1"/>
    </xf>
    <xf numFmtId="0" fontId="82" fillId="0" borderId="19" xfId="0" applyFont="1" applyFill="1" applyBorder="1" applyAlignment="1">
      <alignment horizontal="center"/>
    </xf>
    <xf numFmtId="0" fontId="82" fillId="0" borderId="11" xfId="0" applyFont="1" applyFill="1" applyBorder="1" applyAlignment="1">
      <alignment horizontal="center"/>
    </xf>
    <xf numFmtId="0" fontId="82" fillId="0" borderId="16" xfId="0" applyFont="1" applyFill="1" applyBorder="1" applyAlignment="1">
      <alignment horizontal="center"/>
    </xf>
    <xf numFmtId="0" fontId="82" fillId="0" borderId="15" xfId="0" applyFont="1" applyFill="1" applyBorder="1" applyAlignment="1">
      <alignment horizontal="center"/>
    </xf>
    <xf numFmtId="0" fontId="82" fillId="0" borderId="20" xfId="0" applyFont="1" applyFill="1" applyBorder="1" applyAlignment="1">
      <alignment horizontal="center"/>
    </xf>
    <xf numFmtId="0" fontId="82" fillId="0" borderId="10" xfId="0" applyFont="1" applyFill="1" applyBorder="1" applyAlignment="1">
      <alignment/>
    </xf>
    <xf numFmtId="0" fontId="78" fillId="0" borderId="10" xfId="0" applyFont="1" applyBorder="1" applyAlignment="1">
      <alignment/>
    </xf>
    <xf numFmtId="0" fontId="78" fillId="0" borderId="10" xfId="0" applyFont="1" applyBorder="1" applyAlignment="1">
      <alignment horizontal="center"/>
    </xf>
    <xf numFmtId="0" fontId="75" fillId="0" borderId="10" xfId="0" applyFont="1" applyBorder="1" applyAlignment="1">
      <alignment/>
    </xf>
    <xf numFmtId="0" fontId="75" fillId="0" borderId="12" xfId="0" applyFont="1" applyBorder="1" applyAlignment="1">
      <alignment/>
    </xf>
    <xf numFmtId="0" fontId="75" fillId="0" borderId="0" xfId="0" applyFont="1" applyFill="1" applyAlignment="1">
      <alignment/>
    </xf>
    <xf numFmtId="0" fontId="74" fillId="0" borderId="0" xfId="0" applyFont="1" applyAlignment="1">
      <alignment horizontal="center"/>
    </xf>
    <xf numFmtId="0" fontId="82" fillId="0" borderId="10" xfId="0" applyFont="1" applyBorder="1" applyAlignment="1">
      <alignment horizontal="center"/>
    </xf>
    <xf numFmtId="0" fontId="85" fillId="0" borderId="0" xfId="0" applyFont="1" applyAlignment="1">
      <alignment/>
    </xf>
    <xf numFmtId="4" fontId="75" fillId="0" borderId="10" xfId="0" applyNumberFormat="1" applyFont="1" applyBorder="1" applyAlignment="1">
      <alignment horizontal="center"/>
    </xf>
    <xf numFmtId="0" fontId="75" fillId="38" borderId="10" xfId="0" applyFont="1" applyFill="1" applyBorder="1" applyAlignment="1">
      <alignment horizontal="center" vertical="top" wrapText="1"/>
    </xf>
    <xf numFmtId="49" fontId="75" fillId="0" borderId="10" xfId="0" applyNumberFormat="1" applyFont="1" applyBorder="1" applyAlignment="1">
      <alignment horizontal="center"/>
    </xf>
    <xf numFmtId="49" fontId="75" fillId="0" borderId="10" xfId="0" applyNumberFormat="1" applyFont="1" applyBorder="1" applyAlignment="1">
      <alignment horizontal="center" vertical="top" wrapText="1"/>
    </xf>
    <xf numFmtId="0" fontId="75" fillId="0" borderId="10" xfId="60" applyFont="1" applyFill="1" applyBorder="1" applyAlignment="1">
      <alignment horizontal="center" vertical="center" wrapText="1"/>
    </xf>
    <xf numFmtId="0" fontId="74" fillId="0" borderId="0" xfId="55" applyFont="1" applyFill="1" applyAlignment="1">
      <alignment horizontal="center" wrapText="1"/>
    </xf>
    <xf numFmtId="0" fontId="74" fillId="0" borderId="0" xfId="55" applyFont="1" applyFill="1" applyAlignment="1">
      <alignment horizontal="center"/>
    </xf>
    <xf numFmtId="0" fontId="0" fillId="0" borderId="0" xfId="0" applyFill="1" applyAlignment="1">
      <alignment/>
    </xf>
    <xf numFmtId="0" fontId="74" fillId="0" borderId="0" xfId="57" applyFont="1" applyFill="1" applyAlignment="1">
      <alignment horizontal="center" vertical="center"/>
    </xf>
    <xf numFmtId="0" fontId="75" fillId="0" borderId="10" xfId="60" applyFont="1" applyFill="1" applyBorder="1" applyAlignment="1">
      <alignment vertical="top" wrapText="1"/>
    </xf>
    <xf numFmtId="0" fontId="75" fillId="0" borderId="10" xfId="57" applyFont="1" applyFill="1" applyBorder="1" applyAlignment="1">
      <alignment vertical="top" wrapText="1"/>
    </xf>
    <xf numFmtId="0" fontId="74" fillId="0" borderId="0" xfId="60" applyFont="1" applyFill="1" applyAlignment="1">
      <alignment horizontal="center" vertical="top" wrapText="1"/>
    </xf>
    <xf numFmtId="0" fontId="74" fillId="0" borderId="0" xfId="60" applyFont="1" applyFill="1" applyAlignment="1">
      <alignment horizontal="center" vertical="center" wrapText="1"/>
    </xf>
    <xf numFmtId="0" fontId="0" fillId="0" borderId="10" xfId="0" applyFill="1" applyBorder="1" applyAlignment="1">
      <alignment/>
    </xf>
    <xf numFmtId="0" fontId="75" fillId="0" borderId="10" xfId="60" applyFont="1" applyFill="1" applyBorder="1" applyAlignment="1">
      <alignment vertical="center" wrapText="1"/>
    </xf>
    <xf numFmtId="0" fontId="75" fillId="0" borderId="10" xfId="0" applyFont="1" applyFill="1" applyBorder="1" applyAlignment="1">
      <alignment wrapText="1"/>
    </xf>
    <xf numFmtId="0" fontId="79" fillId="0" borderId="10" xfId="60" applyFont="1" applyFill="1" applyBorder="1" applyAlignment="1">
      <alignment vertical="top" wrapText="1"/>
    </xf>
    <xf numFmtId="1" fontId="75" fillId="0" borderId="10" xfId="60" applyNumberFormat="1" applyFont="1" applyFill="1" applyBorder="1" applyAlignment="1">
      <alignment vertical="center"/>
    </xf>
    <xf numFmtId="0" fontId="75" fillId="0" borderId="10" xfId="60" applyFont="1" applyFill="1" applyBorder="1" applyAlignment="1">
      <alignment vertical="center"/>
    </xf>
    <xf numFmtId="0" fontId="75" fillId="0" borderId="10" xfId="60" applyFont="1" applyFill="1" applyBorder="1" applyAlignment="1">
      <alignment wrapText="1"/>
    </xf>
    <xf numFmtId="0" fontId="77" fillId="0" borderId="0" xfId="60" applyFont="1" applyFill="1" applyAlignment="1">
      <alignment horizontal="center" vertical="center" wrapText="1"/>
    </xf>
    <xf numFmtId="0" fontId="75" fillId="0" borderId="10" xfId="59" applyFont="1" applyFill="1" applyBorder="1" applyAlignment="1">
      <alignment horizontal="center" vertical="center" wrapText="1"/>
    </xf>
    <xf numFmtId="0" fontId="74" fillId="0" borderId="0" xfId="55" applyFont="1" applyFill="1" applyAlignment="1">
      <alignment horizontal="center"/>
    </xf>
    <xf numFmtId="0" fontId="75" fillId="0" borderId="10" xfId="55" applyFont="1" applyFill="1" applyBorder="1" applyAlignment="1">
      <alignment horizontal="left" vertical="top" wrapText="1"/>
    </xf>
    <xf numFmtId="0" fontId="82" fillId="0" borderId="10" xfId="55" applyFont="1" applyFill="1" applyBorder="1" applyAlignment="1">
      <alignment horizontal="center" vertical="center" wrapText="1"/>
    </xf>
    <xf numFmtId="0" fontId="82" fillId="0" borderId="10" xfId="55" applyFont="1" applyFill="1" applyBorder="1" applyAlignment="1">
      <alignment horizontal="center" wrapText="1"/>
    </xf>
    <xf numFmtId="0" fontId="77" fillId="0" borderId="0" xfId="55" applyFont="1" applyFill="1" applyAlignment="1">
      <alignment horizontal="center" vertical="center" wrapText="1"/>
    </xf>
    <xf numFmtId="0" fontId="78" fillId="0" borderId="10" xfId="55" applyFont="1" applyFill="1" applyBorder="1" applyAlignment="1">
      <alignment horizontal="center" vertical="center" wrapText="1"/>
    </xf>
    <xf numFmtId="0" fontId="75" fillId="0" borderId="10" xfId="55" applyFont="1" applyFill="1" applyBorder="1" applyAlignment="1">
      <alignment horizontal="center" vertical="center" wrapText="1"/>
    </xf>
    <xf numFmtId="1" fontId="75" fillId="0" borderId="10" xfId="55" applyNumberFormat="1" applyFont="1" applyFill="1" applyBorder="1" applyAlignment="1">
      <alignment horizontal="center" vertical="center" wrapText="1"/>
    </xf>
    <xf numFmtId="0" fontId="75" fillId="0" borderId="10" xfId="58" applyFont="1" applyFill="1" applyBorder="1" applyAlignment="1">
      <alignment horizontal="center" vertical="center" wrapText="1"/>
    </xf>
    <xf numFmtId="0" fontId="74" fillId="0" borderId="0" xfId="0" applyFont="1" applyFill="1" applyAlignment="1">
      <alignment/>
    </xf>
    <xf numFmtId="0" fontId="78" fillId="0" borderId="0" xfId="0" applyFont="1" applyFill="1" applyAlignment="1">
      <alignment/>
    </xf>
    <xf numFmtId="0" fontId="74" fillId="0" borderId="0" xfId="0" applyFont="1" applyFill="1" applyAlignment="1">
      <alignment horizontal="center"/>
    </xf>
    <xf numFmtId="0" fontId="75" fillId="0" borderId="10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center"/>
    </xf>
    <xf numFmtId="0" fontId="74" fillId="0" borderId="0" xfId="0" applyFont="1" applyFill="1" applyAlignment="1">
      <alignment horizontal="center" wrapText="1"/>
    </xf>
    <xf numFmtId="0" fontId="75" fillId="0" borderId="10" xfId="0" applyFont="1" applyFill="1" applyBorder="1" applyAlignment="1">
      <alignment horizontal="left"/>
    </xf>
    <xf numFmtId="0" fontId="75" fillId="0" borderId="14" xfId="0" applyFont="1" applyFill="1" applyBorder="1" applyAlignment="1">
      <alignment horizontal="center"/>
    </xf>
    <xf numFmtId="0" fontId="75" fillId="0" borderId="0" xfId="61" applyFont="1" applyFill="1" applyAlignment="1">
      <alignment horizontal="center" vertical="top" wrapText="1"/>
    </xf>
    <xf numFmtId="0" fontId="75" fillId="0" borderId="0" xfId="61" applyFont="1" applyFill="1" applyAlignment="1">
      <alignment horizontal="center" vertical="center" wrapText="1"/>
    </xf>
    <xf numFmtId="0" fontId="75" fillId="0" borderId="0" xfId="61" applyFont="1" applyFill="1" applyAlignment="1">
      <alignment horizontal="center"/>
    </xf>
    <xf numFmtId="0" fontId="75" fillId="0" borderId="10" xfId="0" applyFont="1" applyFill="1" applyBorder="1" applyAlignment="1">
      <alignment horizontal="left" wrapText="1"/>
    </xf>
    <xf numFmtId="0" fontId="78" fillId="0" borderId="17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75" fillId="0" borderId="10" xfId="0" applyFont="1" applyFill="1" applyBorder="1" applyAlignment="1">
      <alignment horizontal="left" vertical="center" wrapText="1"/>
    </xf>
    <xf numFmtId="2" fontId="75" fillId="0" borderId="10" xfId="0" applyNumberFormat="1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center" wrapText="1"/>
    </xf>
    <xf numFmtId="0" fontId="74" fillId="0" borderId="13" xfId="0" applyFont="1" applyFill="1" applyBorder="1" applyAlignment="1">
      <alignment horizontal="center"/>
    </xf>
    <xf numFmtId="0" fontId="78" fillId="0" borderId="0" xfId="60" applyFont="1" applyFill="1" applyAlignment="1">
      <alignment horizontal="center" vertical="center" wrapText="1"/>
    </xf>
    <xf numFmtId="0" fontId="74" fillId="0" borderId="0" xfId="57" applyFont="1" applyFill="1" applyAlignment="1">
      <alignment horizontal="left" vertical="center"/>
    </xf>
    <xf numFmtId="0" fontId="74" fillId="0" borderId="0" xfId="0" applyFont="1" applyFill="1" applyAlignment="1">
      <alignment horizontal="right"/>
    </xf>
    <xf numFmtId="0" fontId="75" fillId="0" borderId="10" xfId="0" applyFont="1" applyFill="1" applyBorder="1" applyAlignment="1">
      <alignment horizontal="center" vertical="center"/>
    </xf>
    <xf numFmtId="173" fontId="75" fillId="0" borderId="10" xfId="0" applyNumberFormat="1" applyFont="1" applyFill="1" applyBorder="1" applyAlignment="1">
      <alignment horizontal="center" wrapText="1"/>
    </xf>
    <xf numFmtId="0" fontId="76" fillId="0" borderId="0" xfId="55" applyFont="1" applyFill="1" applyAlignment="1">
      <alignment horizontal="center"/>
    </xf>
    <xf numFmtId="0" fontId="86" fillId="0" borderId="0" xfId="0" applyFont="1" applyAlignment="1">
      <alignment horizontal="right"/>
    </xf>
    <xf numFmtId="0" fontId="74" fillId="0" borderId="0" xfId="55" applyFont="1" applyFill="1" applyAlignment="1">
      <alignment horizontal="right"/>
    </xf>
    <xf numFmtId="0" fontId="74" fillId="0" borderId="0" xfId="55" applyFont="1" applyFill="1" applyAlignment="1">
      <alignment horizontal="center" vertical="center"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un" xfId="43"/>
    <cellStyle name="Calcul" xfId="44"/>
    <cellStyle name="Celulă legată" xfId="45"/>
    <cellStyle name="Eronat" xfId="46"/>
    <cellStyle name="Error" xfId="47"/>
    <cellStyle name="Excel_BuiltIn_20% - Accent1 1" xfId="48"/>
    <cellStyle name="Footnote" xfId="49"/>
    <cellStyle name="Heading" xfId="50"/>
    <cellStyle name="Hyperlink" xfId="51"/>
    <cellStyle name="Ieșire" xfId="52"/>
    <cellStyle name="Intrare" xfId="53"/>
    <cellStyle name="Neutru" xfId="54"/>
    <cellStyle name="Normal_BVC sint. v.23.01.2013" xfId="55"/>
    <cellStyle name="Normal_BVC sint. v.23.01.2013_buget 2016" xfId="56"/>
    <cellStyle name="Normal_BVC sint. v.23.01.2013_buget 2017" xfId="57"/>
    <cellStyle name="Normal_Copy of Copy of BVC analitic" xfId="58"/>
    <cellStyle name="Normal_Copy of Copy of BVC analitic_buget 2016" xfId="59"/>
    <cellStyle name="Normal_Copy of Copy of BVC analitic_buget 2017" xfId="60"/>
    <cellStyle name="Normal_Copy of Copy of BVC analitic_bvc2016" xfId="61"/>
    <cellStyle name="Notă" xfId="62"/>
    <cellStyle name="Percent" xfId="63"/>
    <cellStyle name="Result" xfId="64"/>
    <cellStyle name="Result2" xfId="65"/>
    <cellStyle name="Currency" xfId="66"/>
    <cellStyle name="Currency [0]" xfId="67"/>
    <cellStyle name="Status" xfId="68"/>
    <cellStyle name="Text" xfId="69"/>
    <cellStyle name="Text avertisment" xfId="70"/>
    <cellStyle name="Text explicativ" xfId="71"/>
    <cellStyle name="Titlu" xfId="72"/>
    <cellStyle name="Titlu 1" xfId="73"/>
    <cellStyle name="Titlu 2" xfId="74"/>
    <cellStyle name="Titlu 3" xfId="75"/>
    <cellStyle name="Titlu 4" xfId="76"/>
    <cellStyle name="Total" xfId="77"/>
    <cellStyle name="Verificare celulă" xfId="78"/>
    <cellStyle name="Comma" xfId="79"/>
    <cellStyle name="Comma [0]" xfId="80"/>
    <cellStyle name="Warning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765"/>
  <sheetViews>
    <sheetView zoomScalePageLayoutView="0" workbookViewId="0" topLeftCell="A4">
      <selection activeCell="A1" sqref="A1"/>
    </sheetView>
  </sheetViews>
  <sheetFormatPr defaultColWidth="10.8984375" defaultRowHeight="12.75" customHeight="1"/>
  <cols>
    <col min="1" max="1" width="1.4921875" style="73" customWidth="1"/>
    <col min="2" max="2" width="2" style="73" customWidth="1"/>
    <col min="3" max="3" width="3.8984375" style="73" customWidth="1"/>
    <col min="4" max="4" width="4.3984375" style="73" customWidth="1"/>
    <col min="5" max="5" width="28.8984375" style="2" customWidth="1"/>
    <col min="6" max="6" width="4.09765625" style="69" customWidth="1"/>
    <col min="7" max="7" width="9.09765625" style="4" customWidth="1"/>
    <col min="8" max="8" width="9.3984375" style="4" customWidth="1"/>
    <col min="9" max="9" width="7.3984375" style="4" customWidth="1"/>
    <col min="10" max="10" width="5.8984375" style="4" customWidth="1"/>
    <col min="11" max="11" width="6.3984375" style="72" customWidth="1"/>
    <col min="12" max="12" width="6.59765625" style="3" customWidth="1"/>
    <col min="13" max="13" width="7.5" style="3" customWidth="1"/>
    <col min="14" max="14" width="10.3984375" style="4" customWidth="1"/>
    <col min="15" max="15" width="6.8984375" style="6" bestFit="1" customWidth="1"/>
    <col min="16" max="16" width="7.09765625" style="6" customWidth="1"/>
    <col min="17" max="255" width="8.59765625" style="3" customWidth="1"/>
  </cols>
  <sheetData>
    <row r="1" spans="1:11" ht="14.25" customHeight="1">
      <c r="A1" s="1"/>
      <c r="B1" s="1"/>
      <c r="C1" s="1"/>
      <c r="D1" s="1"/>
      <c r="F1" s="3"/>
      <c r="K1" s="5"/>
    </row>
    <row r="2" spans="1:16" s="13" customFormat="1" ht="15.75" customHeight="1">
      <c r="A2" s="7"/>
      <c r="B2" s="7"/>
      <c r="C2" s="7"/>
      <c r="D2" s="7"/>
      <c r="E2" s="8"/>
      <c r="F2" s="9"/>
      <c r="G2" s="10"/>
      <c r="H2" s="10"/>
      <c r="I2" s="10"/>
      <c r="J2" s="10"/>
      <c r="K2" s="11"/>
      <c r="L2" s="10"/>
      <c r="M2" s="10"/>
      <c r="N2" s="10"/>
      <c r="O2" s="12"/>
      <c r="P2" s="12"/>
    </row>
    <row r="3" spans="1:14" s="13" customFormat="1" ht="15.75" customHeight="1">
      <c r="A3" s="7"/>
      <c r="B3" s="7"/>
      <c r="C3" s="7"/>
      <c r="D3" s="7"/>
      <c r="E3" s="8" t="s">
        <v>0</v>
      </c>
      <c r="F3" s="9"/>
      <c r="G3" s="14"/>
      <c r="H3" s="4"/>
      <c r="I3" s="4"/>
      <c r="J3" s="4"/>
      <c r="K3" s="11"/>
      <c r="L3" s="10"/>
      <c r="M3" s="10"/>
      <c r="N3" s="4"/>
    </row>
    <row r="4" spans="1:16" s="13" customFormat="1" ht="15.75" customHeight="1">
      <c r="A4" s="7"/>
      <c r="B4" s="7"/>
      <c r="C4" s="7"/>
      <c r="D4" s="7"/>
      <c r="E4" s="8" t="s">
        <v>1</v>
      </c>
      <c r="F4" s="9"/>
      <c r="G4" s="14"/>
      <c r="H4" s="4"/>
      <c r="I4" s="4"/>
      <c r="J4" s="4"/>
      <c r="K4" s="11"/>
      <c r="L4" s="10"/>
      <c r="M4" s="10"/>
      <c r="N4" s="4"/>
      <c r="O4" s="12"/>
      <c r="P4" s="12"/>
    </row>
    <row r="5" spans="1:16" s="13" customFormat="1" ht="15.75" customHeight="1">
      <c r="A5" s="7"/>
      <c r="B5" s="7"/>
      <c r="C5" s="7"/>
      <c r="D5" s="7"/>
      <c r="E5" s="8"/>
      <c r="F5" s="9"/>
      <c r="G5" s="15"/>
      <c r="H5" s="16"/>
      <c r="I5" s="16"/>
      <c r="J5" s="16"/>
      <c r="K5" s="17"/>
      <c r="L5" s="17"/>
      <c r="M5" s="17"/>
      <c r="N5" s="16"/>
      <c r="O5" s="12"/>
      <c r="P5" s="12"/>
    </row>
    <row r="6" spans="1:16" ht="33" customHeight="1">
      <c r="A6" s="184" t="s">
        <v>2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"/>
      <c r="P6" s="3"/>
    </row>
    <row r="7" spans="1:16" ht="15" customHeight="1">
      <c r="A7" s="19"/>
      <c r="B7" s="19"/>
      <c r="C7" s="19"/>
      <c r="D7" s="19"/>
      <c r="E7" s="20"/>
      <c r="F7" s="21"/>
      <c r="K7" s="22"/>
      <c r="O7" s="23" t="s">
        <v>3</v>
      </c>
      <c r="P7" s="23"/>
    </row>
    <row r="8" spans="1:16" ht="36.75" customHeight="1">
      <c r="A8" s="177"/>
      <c r="B8" s="177"/>
      <c r="C8" s="177"/>
      <c r="D8" s="178" t="s">
        <v>4</v>
      </c>
      <c r="E8" s="178"/>
      <c r="F8" s="178" t="s">
        <v>5</v>
      </c>
      <c r="G8" s="185" t="s">
        <v>6</v>
      </c>
      <c r="H8" s="178" t="s">
        <v>7</v>
      </c>
      <c r="I8" s="178"/>
      <c r="J8" s="178"/>
      <c r="K8" s="178" t="s">
        <v>8</v>
      </c>
      <c r="L8" s="178"/>
      <c r="M8" s="178"/>
      <c r="N8" s="178"/>
      <c r="O8" s="25" t="s">
        <v>9</v>
      </c>
      <c r="P8" s="25" t="s">
        <v>9</v>
      </c>
    </row>
    <row r="9" spans="1:16" ht="36.75" customHeight="1">
      <c r="A9" s="177"/>
      <c r="B9" s="177"/>
      <c r="C9" s="177"/>
      <c r="D9" s="178"/>
      <c r="E9" s="178"/>
      <c r="F9" s="178"/>
      <c r="G9" s="185"/>
      <c r="H9" s="182" t="s">
        <v>10</v>
      </c>
      <c r="I9" s="182"/>
      <c r="J9" s="27" t="s">
        <v>11</v>
      </c>
      <c r="K9" s="178"/>
      <c r="L9" s="178"/>
      <c r="M9" s="178"/>
      <c r="N9" s="178"/>
      <c r="O9" s="181" t="s">
        <v>12</v>
      </c>
      <c r="P9" s="181" t="s">
        <v>13</v>
      </c>
    </row>
    <row r="10" spans="1:16" ht="49.5" customHeight="1">
      <c r="A10" s="177"/>
      <c r="B10" s="177"/>
      <c r="C10" s="177"/>
      <c r="D10" s="178"/>
      <c r="E10" s="178"/>
      <c r="F10" s="178"/>
      <c r="G10" s="185"/>
      <c r="H10" s="28" t="s">
        <v>14</v>
      </c>
      <c r="I10" s="28" t="s">
        <v>15</v>
      </c>
      <c r="J10" s="28"/>
      <c r="K10" s="24" t="s">
        <v>16</v>
      </c>
      <c r="L10" s="24" t="s">
        <v>17</v>
      </c>
      <c r="M10" s="24" t="s">
        <v>18</v>
      </c>
      <c r="N10" s="28" t="s">
        <v>19</v>
      </c>
      <c r="O10" s="181"/>
      <c r="P10" s="181"/>
    </row>
    <row r="11" spans="1:16" ht="13.5" customHeight="1">
      <c r="A11" s="26">
        <v>0</v>
      </c>
      <c r="B11" s="182">
        <v>1</v>
      </c>
      <c r="C11" s="182"/>
      <c r="D11" s="183">
        <v>2</v>
      </c>
      <c r="E11" s="183"/>
      <c r="F11" s="29">
        <v>3</v>
      </c>
      <c r="G11" s="30" t="s">
        <v>20</v>
      </c>
      <c r="H11" s="31">
        <v>4</v>
      </c>
      <c r="I11" s="31">
        <v>4</v>
      </c>
      <c r="J11" s="31">
        <v>5</v>
      </c>
      <c r="K11" s="32" t="s">
        <v>21</v>
      </c>
      <c r="L11" s="29" t="s">
        <v>22</v>
      </c>
      <c r="M11" s="29" t="s">
        <v>23</v>
      </c>
      <c r="N11" s="31">
        <v>5</v>
      </c>
      <c r="O11" s="33">
        <v>7</v>
      </c>
      <c r="P11" s="33">
        <v>8</v>
      </c>
    </row>
    <row r="12" spans="1:16" ht="16.5" customHeight="1">
      <c r="A12" s="26" t="s">
        <v>24</v>
      </c>
      <c r="B12" s="26"/>
      <c r="C12" s="26"/>
      <c r="D12" s="173" t="s">
        <v>25</v>
      </c>
      <c r="E12" s="173"/>
      <c r="F12" s="29">
        <v>1</v>
      </c>
      <c r="G12" s="35">
        <f>G13+G33+G39</f>
        <v>42032</v>
      </c>
      <c r="H12" s="36">
        <f>H13+H33+H39</f>
        <v>48215</v>
      </c>
      <c r="I12" s="36">
        <f>I13+I33+I39</f>
        <v>48215</v>
      </c>
      <c r="J12" s="36">
        <f>J13+J33+J39</f>
        <v>47182</v>
      </c>
      <c r="K12" s="33">
        <f aca="true" t="shared" si="0" ref="K12:K21">N12/4</f>
        <v>14690</v>
      </c>
      <c r="L12" s="33">
        <f aca="true" t="shared" si="1" ref="L12:L21">K12+K12</f>
        <v>29380</v>
      </c>
      <c r="M12" s="33">
        <f aca="true" t="shared" si="2" ref="M12:M21">L12+K12</f>
        <v>44070</v>
      </c>
      <c r="N12" s="36">
        <f>N13+N33+N39</f>
        <v>58760</v>
      </c>
      <c r="O12" s="37">
        <f aca="true" t="shared" si="3" ref="O12:O18">N12/J12*100</f>
        <v>124.53901911746006</v>
      </c>
      <c r="P12" s="37">
        <f aca="true" t="shared" si="4" ref="P12:P18">J12/G12*100</f>
        <v>112.25256947087934</v>
      </c>
    </row>
    <row r="13" spans="1:16" ht="27" customHeight="1">
      <c r="A13" s="177"/>
      <c r="B13" s="24">
        <v>1</v>
      </c>
      <c r="C13" s="26"/>
      <c r="D13" s="173" t="s">
        <v>26</v>
      </c>
      <c r="E13" s="173"/>
      <c r="F13" s="29">
        <v>2</v>
      </c>
      <c r="G13" s="35">
        <f>G14+G19+G20+G23+G24+G25</f>
        <v>42030</v>
      </c>
      <c r="H13" s="36">
        <f>H14+H19+H20+H23+H24+H25</f>
        <v>48213</v>
      </c>
      <c r="I13" s="36">
        <f>I14+I19+I20+I23+I24+I25</f>
        <v>48213</v>
      </c>
      <c r="J13" s="36">
        <f>J14+J19+J20+J23+J24+J25</f>
        <v>47179</v>
      </c>
      <c r="K13" s="33">
        <f t="shared" si="0"/>
        <v>14689.25</v>
      </c>
      <c r="L13" s="33">
        <f t="shared" si="1"/>
        <v>29378.5</v>
      </c>
      <c r="M13" s="33">
        <f t="shared" si="2"/>
        <v>44067.75</v>
      </c>
      <c r="N13" s="36">
        <f>N14+N19+N20+N23+N24+N25</f>
        <v>58757</v>
      </c>
      <c r="O13" s="37">
        <f t="shared" si="3"/>
        <v>124.54057949511434</v>
      </c>
      <c r="P13" s="37">
        <f t="shared" si="4"/>
        <v>112.25077325719724</v>
      </c>
    </row>
    <row r="14" spans="1:16" ht="26.25" customHeight="1">
      <c r="A14" s="177"/>
      <c r="B14" s="177"/>
      <c r="C14" s="26" t="s">
        <v>27</v>
      </c>
      <c r="D14" s="173" t="s">
        <v>28</v>
      </c>
      <c r="E14" s="173"/>
      <c r="F14" s="29">
        <v>3</v>
      </c>
      <c r="G14" s="35">
        <f>G15+G16+G17+G18</f>
        <v>40329</v>
      </c>
      <c r="H14" s="36">
        <f>H15+H16+H17+H18</f>
        <v>46984</v>
      </c>
      <c r="I14" s="36">
        <f>I15+I16+I17+I18</f>
        <v>46984</v>
      </c>
      <c r="J14" s="36">
        <f>J15+J16+J17+J18</f>
        <v>45749</v>
      </c>
      <c r="K14" s="33">
        <f t="shared" si="0"/>
        <v>14332.5</v>
      </c>
      <c r="L14" s="33">
        <f t="shared" si="1"/>
        <v>28665</v>
      </c>
      <c r="M14" s="33">
        <f t="shared" si="2"/>
        <v>42997.5</v>
      </c>
      <c r="N14" s="36">
        <f>N15+N16+N17+N18</f>
        <v>57330</v>
      </c>
      <c r="O14" s="37">
        <f t="shared" si="3"/>
        <v>125.31421451835013</v>
      </c>
      <c r="P14" s="37">
        <f t="shared" si="4"/>
        <v>113.43946043789828</v>
      </c>
    </row>
    <row r="15" spans="1:16" ht="14.25" customHeight="1">
      <c r="A15" s="177"/>
      <c r="B15" s="177"/>
      <c r="C15" s="26"/>
      <c r="D15" s="34" t="s">
        <v>29</v>
      </c>
      <c r="E15" s="34" t="s">
        <v>30</v>
      </c>
      <c r="F15" s="29">
        <v>4</v>
      </c>
      <c r="G15" s="35">
        <v>1</v>
      </c>
      <c r="H15" s="36">
        <v>1</v>
      </c>
      <c r="I15" s="36">
        <v>1</v>
      </c>
      <c r="J15" s="36">
        <v>2</v>
      </c>
      <c r="K15" s="33">
        <f t="shared" si="0"/>
        <v>0.5</v>
      </c>
      <c r="L15" s="33">
        <f t="shared" si="1"/>
        <v>1</v>
      </c>
      <c r="M15" s="33">
        <f t="shared" si="2"/>
        <v>1.5</v>
      </c>
      <c r="N15" s="36">
        <v>2</v>
      </c>
      <c r="O15" s="37">
        <f t="shared" si="3"/>
        <v>100</v>
      </c>
      <c r="P15" s="37">
        <f t="shared" si="4"/>
        <v>200</v>
      </c>
    </row>
    <row r="16" spans="1:16" ht="15.75" customHeight="1">
      <c r="A16" s="177"/>
      <c r="B16" s="177"/>
      <c r="C16" s="26"/>
      <c r="D16" s="34" t="s">
        <v>31</v>
      </c>
      <c r="E16" s="34" t="s">
        <v>32</v>
      </c>
      <c r="F16" s="29">
        <v>5</v>
      </c>
      <c r="G16" s="35">
        <v>36751</v>
      </c>
      <c r="H16" s="36">
        <v>44184</v>
      </c>
      <c r="I16" s="36">
        <v>44184</v>
      </c>
      <c r="J16" s="36">
        <v>42938</v>
      </c>
      <c r="K16" s="33">
        <f t="shared" si="0"/>
        <v>13512.5</v>
      </c>
      <c r="L16" s="33">
        <f t="shared" si="1"/>
        <v>27025</v>
      </c>
      <c r="M16" s="33">
        <f t="shared" si="2"/>
        <v>40537.5</v>
      </c>
      <c r="N16" s="36">
        <v>54050</v>
      </c>
      <c r="O16" s="37">
        <f t="shared" si="3"/>
        <v>125.87917462387628</v>
      </c>
      <c r="P16" s="37">
        <f t="shared" si="4"/>
        <v>116.83491605670595</v>
      </c>
    </row>
    <row r="17" spans="1:16" ht="15.75" customHeight="1">
      <c r="A17" s="177"/>
      <c r="B17" s="177"/>
      <c r="C17" s="26"/>
      <c r="D17" s="34" t="s">
        <v>33</v>
      </c>
      <c r="E17" s="34" t="s">
        <v>34</v>
      </c>
      <c r="F17" s="29">
        <v>6</v>
      </c>
      <c r="G17" s="35">
        <v>2728</v>
      </c>
      <c r="H17" s="36">
        <v>1828</v>
      </c>
      <c r="I17" s="36">
        <v>1828</v>
      </c>
      <c r="J17" s="36">
        <v>1698</v>
      </c>
      <c r="K17" s="33">
        <f t="shared" si="0"/>
        <v>466.75</v>
      </c>
      <c r="L17" s="33">
        <f t="shared" si="1"/>
        <v>933.5</v>
      </c>
      <c r="M17" s="33">
        <f t="shared" si="2"/>
        <v>1400.25</v>
      </c>
      <c r="N17" s="36">
        <v>1867</v>
      </c>
      <c r="O17" s="37">
        <f t="shared" si="3"/>
        <v>109.95288574793875</v>
      </c>
      <c r="P17" s="37">
        <f t="shared" si="4"/>
        <v>62.24340175953079</v>
      </c>
    </row>
    <row r="18" spans="1:16" ht="15.75" customHeight="1">
      <c r="A18" s="177"/>
      <c r="B18" s="177"/>
      <c r="C18" s="26"/>
      <c r="D18" s="34" t="s">
        <v>35</v>
      </c>
      <c r="E18" s="34" t="s">
        <v>36</v>
      </c>
      <c r="F18" s="29">
        <v>7</v>
      </c>
      <c r="G18" s="35">
        <v>849</v>
      </c>
      <c r="H18" s="36">
        <v>971</v>
      </c>
      <c r="I18" s="36">
        <v>971</v>
      </c>
      <c r="J18" s="36">
        <v>1111</v>
      </c>
      <c r="K18" s="33">
        <f t="shared" si="0"/>
        <v>352.75</v>
      </c>
      <c r="L18" s="33">
        <f t="shared" si="1"/>
        <v>705.5</v>
      </c>
      <c r="M18" s="33">
        <f t="shared" si="2"/>
        <v>1058.25</v>
      </c>
      <c r="N18" s="36">
        <v>1411</v>
      </c>
      <c r="O18" s="37">
        <f t="shared" si="3"/>
        <v>127.002700270027</v>
      </c>
      <c r="P18" s="37">
        <f t="shared" si="4"/>
        <v>130.85983510011778</v>
      </c>
    </row>
    <row r="19" spans="1:16" ht="15.75" customHeight="1">
      <c r="A19" s="177"/>
      <c r="B19" s="177"/>
      <c r="C19" s="26" t="s">
        <v>37</v>
      </c>
      <c r="D19" s="173" t="s">
        <v>38</v>
      </c>
      <c r="E19" s="173"/>
      <c r="F19" s="29">
        <v>8</v>
      </c>
      <c r="G19" s="35"/>
      <c r="H19" s="36"/>
      <c r="I19" s="36"/>
      <c r="J19" s="36"/>
      <c r="K19" s="33">
        <f t="shared" si="0"/>
        <v>0</v>
      </c>
      <c r="L19" s="33">
        <f t="shared" si="1"/>
        <v>0</v>
      </c>
      <c r="M19" s="33">
        <f t="shared" si="2"/>
        <v>0</v>
      </c>
      <c r="N19" s="36"/>
      <c r="O19" s="37"/>
      <c r="P19" s="37"/>
    </row>
    <row r="20" spans="1:16" ht="28.5" customHeight="1">
      <c r="A20" s="177"/>
      <c r="B20" s="177"/>
      <c r="C20" s="26" t="s">
        <v>39</v>
      </c>
      <c r="D20" s="173" t="s">
        <v>40</v>
      </c>
      <c r="E20" s="173"/>
      <c r="F20" s="29">
        <v>9</v>
      </c>
      <c r="G20" s="35">
        <v>472</v>
      </c>
      <c r="H20" s="36">
        <v>0</v>
      </c>
      <c r="I20" s="36">
        <v>0</v>
      </c>
      <c r="J20" s="36">
        <v>0</v>
      </c>
      <c r="K20" s="33">
        <f t="shared" si="0"/>
        <v>0</v>
      </c>
      <c r="L20" s="33">
        <f t="shared" si="1"/>
        <v>0</v>
      </c>
      <c r="M20" s="33">
        <f t="shared" si="2"/>
        <v>0</v>
      </c>
      <c r="N20" s="36">
        <v>0</v>
      </c>
      <c r="O20" s="37"/>
      <c r="P20" s="37"/>
    </row>
    <row r="21" spans="1:16" ht="16.5" customHeight="1">
      <c r="A21" s="177"/>
      <c r="B21" s="177"/>
      <c r="C21" s="177"/>
      <c r="D21" s="26" t="s">
        <v>41</v>
      </c>
      <c r="E21" s="34" t="s">
        <v>42</v>
      </c>
      <c r="F21" s="29">
        <v>10</v>
      </c>
      <c r="G21" s="35">
        <v>472</v>
      </c>
      <c r="H21" s="36">
        <v>0</v>
      </c>
      <c r="I21" s="36">
        <v>0</v>
      </c>
      <c r="J21" s="36">
        <v>0</v>
      </c>
      <c r="K21" s="33">
        <f t="shared" si="0"/>
        <v>0</v>
      </c>
      <c r="L21" s="33">
        <f t="shared" si="1"/>
        <v>0</v>
      </c>
      <c r="M21" s="33">
        <f t="shared" si="2"/>
        <v>0</v>
      </c>
      <c r="N21" s="36">
        <v>0</v>
      </c>
      <c r="O21" s="37"/>
      <c r="P21" s="37"/>
    </row>
    <row r="22" spans="1:16" ht="14.25" customHeight="1">
      <c r="A22" s="177"/>
      <c r="B22" s="177"/>
      <c r="C22" s="177"/>
      <c r="D22" s="26" t="s">
        <v>43</v>
      </c>
      <c r="E22" s="34" t="s">
        <v>44</v>
      </c>
      <c r="F22" s="29">
        <v>11</v>
      </c>
      <c r="G22" s="35"/>
      <c r="H22" s="36"/>
      <c r="I22" s="36"/>
      <c r="J22" s="36"/>
      <c r="K22" s="33"/>
      <c r="L22" s="33"/>
      <c r="M22" s="33"/>
      <c r="N22" s="36"/>
      <c r="O22" s="37"/>
      <c r="P22" s="37"/>
    </row>
    <row r="23" spans="1:16" ht="12.75" customHeight="1">
      <c r="A23" s="177"/>
      <c r="B23" s="177"/>
      <c r="C23" s="26" t="s">
        <v>45</v>
      </c>
      <c r="D23" s="173" t="s">
        <v>46</v>
      </c>
      <c r="E23" s="173"/>
      <c r="F23" s="29">
        <v>12</v>
      </c>
      <c r="G23" s="35"/>
      <c r="H23" s="36"/>
      <c r="I23" s="36"/>
      <c r="J23" s="36"/>
      <c r="K23" s="33"/>
      <c r="L23" s="33"/>
      <c r="M23" s="33"/>
      <c r="N23" s="36"/>
      <c r="O23" s="37"/>
      <c r="P23" s="37"/>
    </row>
    <row r="24" spans="1:16" ht="25.5" customHeight="1">
      <c r="A24" s="177"/>
      <c r="B24" s="177"/>
      <c r="C24" s="26" t="s">
        <v>47</v>
      </c>
      <c r="D24" s="173" t="s">
        <v>48</v>
      </c>
      <c r="E24" s="173"/>
      <c r="F24" s="29">
        <v>13</v>
      </c>
      <c r="G24" s="35">
        <v>1135</v>
      </c>
      <c r="H24" s="36">
        <v>1135</v>
      </c>
      <c r="I24" s="36">
        <v>1135</v>
      </c>
      <c r="J24" s="36">
        <v>1285</v>
      </c>
      <c r="K24" s="33">
        <f>N24/4</f>
        <v>321.25</v>
      </c>
      <c r="L24" s="33">
        <f>K24+K24</f>
        <v>642.5</v>
      </c>
      <c r="M24" s="33">
        <f>L24+K24</f>
        <v>963.75</v>
      </c>
      <c r="N24" s="36">
        <v>1285</v>
      </c>
      <c r="O24" s="37">
        <f>N24/J24*100</f>
        <v>100</v>
      </c>
      <c r="P24" s="37">
        <f>J24/G24*100</f>
        <v>113.215859030837</v>
      </c>
    </row>
    <row r="25" spans="1:16" ht="27" customHeight="1">
      <c r="A25" s="177"/>
      <c r="B25" s="26"/>
      <c r="C25" s="26" t="s">
        <v>49</v>
      </c>
      <c r="D25" s="173" t="s">
        <v>50</v>
      </c>
      <c r="E25" s="173"/>
      <c r="F25" s="29">
        <v>14</v>
      </c>
      <c r="G25" s="35">
        <f>G26+G32</f>
        <v>94</v>
      </c>
      <c r="H25" s="36">
        <f>H26+H32</f>
        <v>94</v>
      </c>
      <c r="I25" s="36">
        <f>I26+I32</f>
        <v>94</v>
      </c>
      <c r="J25" s="36">
        <f>J26+J32</f>
        <v>145</v>
      </c>
      <c r="K25" s="33">
        <f>N25/4</f>
        <v>35.5</v>
      </c>
      <c r="L25" s="33">
        <f>K25+K25</f>
        <v>71</v>
      </c>
      <c r="M25" s="33">
        <f>L25+K25</f>
        <v>106.5</v>
      </c>
      <c r="N25" s="36">
        <f>N26+N32</f>
        <v>142</v>
      </c>
      <c r="O25" s="37">
        <f>N25/J25*100</f>
        <v>97.93103448275862</v>
      </c>
      <c r="P25" s="37">
        <f>J25/G25*100</f>
        <v>154.25531914893617</v>
      </c>
    </row>
    <row r="26" spans="1:16" ht="15" customHeight="1">
      <c r="A26" s="177"/>
      <c r="B26" s="26"/>
      <c r="C26" s="26"/>
      <c r="D26" s="34" t="s">
        <v>51</v>
      </c>
      <c r="E26" s="34" t="s">
        <v>52</v>
      </c>
      <c r="F26" s="29">
        <v>15</v>
      </c>
      <c r="G26" s="35">
        <v>83</v>
      </c>
      <c r="H26" s="36">
        <v>83</v>
      </c>
      <c r="I26" s="36">
        <v>83</v>
      </c>
      <c r="J26" s="36">
        <v>92</v>
      </c>
      <c r="K26" s="33">
        <f>N26/4</f>
        <v>23</v>
      </c>
      <c r="L26" s="33">
        <f>K26+K26</f>
        <v>46</v>
      </c>
      <c r="M26" s="33">
        <f>L26+K26</f>
        <v>69</v>
      </c>
      <c r="N26" s="36">
        <v>92</v>
      </c>
      <c r="O26" s="37">
        <f>N26/J26*100</f>
        <v>100</v>
      </c>
      <c r="P26" s="37">
        <f>J26/G26*100</f>
        <v>110.8433734939759</v>
      </c>
    </row>
    <row r="27" spans="1:16" ht="28.5" customHeight="1">
      <c r="A27" s="177"/>
      <c r="B27" s="26"/>
      <c r="C27" s="26"/>
      <c r="D27" s="34" t="s">
        <v>53</v>
      </c>
      <c r="E27" s="34" t="s">
        <v>54</v>
      </c>
      <c r="F27" s="29">
        <v>16</v>
      </c>
      <c r="G27" s="35"/>
      <c r="H27" s="36"/>
      <c r="I27" s="36"/>
      <c r="J27" s="36"/>
      <c r="K27" s="33"/>
      <c r="L27" s="33"/>
      <c r="M27" s="33"/>
      <c r="N27" s="36"/>
      <c r="O27" s="37"/>
      <c r="P27" s="37"/>
    </row>
    <row r="28" spans="1:16" ht="14.25" customHeight="1">
      <c r="A28" s="177"/>
      <c r="B28" s="26"/>
      <c r="C28" s="26"/>
      <c r="D28" s="34"/>
      <c r="E28" s="34" t="s">
        <v>55</v>
      </c>
      <c r="F28" s="29">
        <v>17</v>
      </c>
      <c r="G28" s="35"/>
      <c r="H28" s="36"/>
      <c r="I28" s="36"/>
      <c r="J28" s="36"/>
      <c r="K28" s="33"/>
      <c r="L28" s="33"/>
      <c r="M28" s="33"/>
      <c r="N28" s="36"/>
      <c r="O28" s="37"/>
      <c r="P28" s="37"/>
    </row>
    <row r="29" spans="1:16" ht="15" customHeight="1">
      <c r="A29" s="177"/>
      <c r="B29" s="26"/>
      <c r="C29" s="26"/>
      <c r="D29" s="34"/>
      <c r="E29" s="34" t="s">
        <v>56</v>
      </c>
      <c r="F29" s="29">
        <v>18</v>
      </c>
      <c r="G29" s="35"/>
      <c r="H29" s="36"/>
      <c r="I29" s="36"/>
      <c r="J29" s="36"/>
      <c r="K29" s="33"/>
      <c r="L29" s="33"/>
      <c r="M29" s="33"/>
      <c r="N29" s="36"/>
      <c r="O29" s="37"/>
      <c r="P29" s="37"/>
    </row>
    <row r="30" spans="1:16" ht="14.25" customHeight="1">
      <c r="A30" s="177"/>
      <c r="B30" s="26"/>
      <c r="C30" s="26"/>
      <c r="D30" s="34" t="s">
        <v>57</v>
      </c>
      <c r="E30" s="34" t="s">
        <v>58</v>
      </c>
      <c r="F30" s="29">
        <v>19</v>
      </c>
      <c r="G30" s="35"/>
      <c r="H30" s="36"/>
      <c r="I30" s="36"/>
      <c r="J30" s="36"/>
      <c r="K30" s="33"/>
      <c r="L30" s="33"/>
      <c r="M30" s="33"/>
      <c r="N30" s="36"/>
      <c r="O30" s="37"/>
      <c r="P30" s="37"/>
    </row>
    <row r="31" spans="1:16" ht="12" customHeight="1">
      <c r="A31" s="177"/>
      <c r="B31" s="26"/>
      <c r="C31" s="26"/>
      <c r="D31" s="34" t="s">
        <v>59</v>
      </c>
      <c r="E31" s="34" t="s">
        <v>60</v>
      </c>
      <c r="F31" s="29">
        <v>20</v>
      </c>
      <c r="G31" s="35"/>
      <c r="H31" s="36"/>
      <c r="I31" s="36"/>
      <c r="J31" s="36"/>
      <c r="K31" s="33"/>
      <c r="L31" s="33"/>
      <c r="M31" s="33"/>
      <c r="N31" s="36"/>
      <c r="O31" s="37"/>
      <c r="P31" s="37"/>
    </row>
    <row r="32" spans="1:16" ht="12.75" customHeight="1">
      <c r="A32" s="177"/>
      <c r="B32" s="26"/>
      <c r="C32" s="26"/>
      <c r="D32" s="34" t="s">
        <v>61</v>
      </c>
      <c r="E32" s="34" t="s">
        <v>36</v>
      </c>
      <c r="F32" s="29">
        <v>21</v>
      </c>
      <c r="G32" s="35">
        <v>11</v>
      </c>
      <c r="H32" s="36">
        <v>11</v>
      </c>
      <c r="I32" s="36">
        <v>11</v>
      </c>
      <c r="J32" s="36">
        <v>53</v>
      </c>
      <c r="K32" s="33">
        <f>N32/4</f>
        <v>12.5</v>
      </c>
      <c r="L32" s="33">
        <f>K32+K32</f>
        <v>25</v>
      </c>
      <c r="M32" s="33">
        <f>L32+K32</f>
        <v>37.5</v>
      </c>
      <c r="N32" s="36">
        <v>50</v>
      </c>
      <c r="O32" s="37">
        <f>N32/J32*100</f>
        <v>94.33962264150944</v>
      </c>
      <c r="P32" s="37">
        <f>J32/G32*100</f>
        <v>481.8181818181818</v>
      </c>
    </row>
    <row r="33" spans="1:16" ht="27" customHeight="1">
      <c r="A33" s="177"/>
      <c r="B33" s="26">
        <v>2</v>
      </c>
      <c r="C33" s="26"/>
      <c r="D33" s="173" t="s">
        <v>62</v>
      </c>
      <c r="E33" s="173"/>
      <c r="F33" s="29">
        <v>22</v>
      </c>
      <c r="G33" s="35">
        <v>2</v>
      </c>
      <c r="H33" s="36">
        <v>2</v>
      </c>
      <c r="I33" s="36">
        <v>2</v>
      </c>
      <c r="J33" s="36">
        <v>3</v>
      </c>
      <c r="K33" s="33">
        <f>N33/4</f>
        <v>0.75</v>
      </c>
      <c r="L33" s="33">
        <f>K33+K33</f>
        <v>1.5</v>
      </c>
      <c r="M33" s="33">
        <f>L33+K33</f>
        <v>2.25</v>
      </c>
      <c r="N33" s="36">
        <v>3</v>
      </c>
      <c r="O33" s="37">
        <f>N33/J33*100</f>
        <v>100</v>
      </c>
      <c r="P33" s="37">
        <f>J33/G33*100</f>
        <v>150</v>
      </c>
    </row>
    <row r="34" spans="1:16" ht="13.5" customHeight="1">
      <c r="A34" s="177"/>
      <c r="B34" s="177"/>
      <c r="C34" s="26" t="s">
        <v>27</v>
      </c>
      <c r="D34" s="178" t="s">
        <v>63</v>
      </c>
      <c r="E34" s="178"/>
      <c r="F34" s="29">
        <v>23</v>
      </c>
      <c r="G34" s="35"/>
      <c r="H34" s="36"/>
      <c r="I34" s="36"/>
      <c r="J34" s="36"/>
      <c r="K34" s="33"/>
      <c r="L34" s="33"/>
      <c r="M34" s="33"/>
      <c r="N34" s="36"/>
      <c r="O34" s="37"/>
      <c r="P34" s="37"/>
    </row>
    <row r="35" spans="1:16" ht="17.25" customHeight="1">
      <c r="A35" s="177"/>
      <c r="B35" s="177"/>
      <c r="C35" s="26" t="s">
        <v>37</v>
      </c>
      <c r="D35" s="178" t="s">
        <v>64</v>
      </c>
      <c r="E35" s="178"/>
      <c r="F35" s="29">
        <v>24</v>
      </c>
      <c r="G35" s="35"/>
      <c r="H35" s="36"/>
      <c r="I35" s="36"/>
      <c r="J35" s="36"/>
      <c r="K35" s="33"/>
      <c r="L35" s="33"/>
      <c r="M35" s="33"/>
      <c r="N35" s="36"/>
      <c r="O35" s="37"/>
      <c r="P35" s="37"/>
    </row>
    <row r="36" spans="1:16" ht="15.75" customHeight="1">
      <c r="A36" s="177"/>
      <c r="B36" s="177"/>
      <c r="C36" s="26" t="s">
        <v>39</v>
      </c>
      <c r="D36" s="178" t="s">
        <v>65</v>
      </c>
      <c r="E36" s="178"/>
      <c r="F36" s="29">
        <v>25</v>
      </c>
      <c r="G36" s="35"/>
      <c r="H36" s="36"/>
      <c r="I36" s="36"/>
      <c r="J36" s="36"/>
      <c r="K36" s="33"/>
      <c r="L36" s="33"/>
      <c r="M36" s="33"/>
      <c r="N36" s="36"/>
      <c r="O36" s="37"/>
      <c r="P36" s="37"/>
    </row>
    <row r="37" spans="1:16" ht="12" customHeight="1">
      <c r="A37" s="177"/>
      <c r="B37" s="177"/>
      <c r="C37" s="26" t="s">
        <v>45</v>
      </c>
      <c r="D37" s="178" t="s">
        <v>66</v>
      </c>
      <c r="E37" s="178"/>
      <c r="F37" s="29">
        <v>26</v>
      </c>
      <c r="G37" s="35"/>
      <c r="H37" s="36"/>
      <c r="I37" s="36"/>
      <c r="J37" s="36"/>
      <c r="K37" s="33"/>
      <c r="L37" s="33"/>
      <c r="M37" s="33"/>
      <c r="N37" s="36"/>
      <c r="O37" s="37"/>
      <c r="P37" s="37"/>
    </row>
    <row r="38" spans="1:16" ht="15" customHeight="1">
      <c r="A38" s="177"/>
      <c r="B38" s="177"/>
      <c r="C38" s="26" t="s">
        <v>47</v>
      </c>
      <c r="D38" s="178" t="s">
        <v>67</v>
      </c>
      <c r="E38" s="178"/>
      <c r="F38" s="29">
        <v>27</v>
      </c>
      <c r="G38" s="35">
        <v>2</v>
      </c>
      <c r="H38" s="36">
        <v>2</v>
      </c>
      <c r="I38" s="36">
        <v>2</v>
      </c>
      <c r="J38" s="36">
        <v>3</v>
      </c>
      <c r="K38" s="33">
        <f>N38/4</f>
        <v>0.75</v>
      </c>
      <c r="L38" s="33">
        <f>K38+K38</f>
        <v>1.5</v>
      </c>
      <c r="M38" s="33">
        <f>L38+K38</f>
        <v>2.25</v>
      </c>
      <c r="N38" s="36">
        <v>3</v>
      </c>
      <c r="O38" s="37">
        <f>N38/J38*100</f>
        <v>100</v>
      </c>
      <c r="P38" s="37">
        <f>J38/G38*100</f>
        <v>150</v>
      </c>
    </row>
    <row r="39" spans="1:16" ht="15" customHeight="1">
      <c r="A39" s="177"/>
      <c r="B39" s="26">
        <v>3</v>
      </c>
      <c r="C39" s="26"/>
      <c r="D39" s="178" t="s">
        <v>68</v>
      </c>
      <c r="E39" s="178"/>
      <c r="F39" s="29">
        <v>28</v>
      </c>
      <c r="G39" s="35"/>
      <c r="H39" s="36"/>
      <c r="I39" s="36"/>
      <c r="J39" s="36"/>
      <c r="K39" s="33"/>
      <c r="L39" s="33"/>
      <c r="M39" s="33"/>
      <c r="N39" s="36"/>
      <c r="O39" s="37"/>
      <c r="P39" s="37"/>
    </row>
    <row r="40" spans="1:16" ht="27.75" customHeight="1">
      <c r="A40" s="26" t="s">
        <v>69</v>
      </c>
      <c r="B40" s="178" t="s">
        <v>70</v>
      </c>
      <c r="C40" s="178"/>
      <c r="D40" s="178"/>
      <c r="E40" s="178"/>
      <c r="F40" s="29">
        <v>29</v>
      </c>
      <c r="G40" s="35">
        <f>G41+G151</f>
        <v>43738</v>
      </c>
      <c r="H40" s="36">
        <f>H41+H151</f>
        <v>47940</v>
      </c>
      <c r="I40" s="36">
        <f>I41+I151</f>
        <v>47940</v>
      </c>
      <c r="J40" s="36">
        <f>J41+J151</f>
        <v>47032</v>
      </c>
      <c r="K40" s="33">
        <f aca="true" t="shared" si="5" ref="K40:K52">N40/4</f>
        <v>14632.5</v>
      </c>
      <c r="L40" s="33">
        <f aca="true" t="shared" si="6" ref="L40:L52">K40+K40</f>
        <v>29265</v>
      </c>
      <c r="M40" s="33">
        <f aca="true" t="shared" si="7" ref="M40:M52">L40+K40</f>
        <v>43897.5</v>
      </c>
      <c r="N40" s="36">
        <f>N41+N151</f>
        <v>58530</v>
      </c>
      <c r="O40" s="37">
        <f aca="true" t="shared" si="8" ref="O40:O52">N40/J40*100</f>
        <v>124.44718489539038</v>
      </c>
      <c r="P40" s="37">
        <f aca="true" t="shared" si="9" ref="P40:P52">J40/G40*100</f>
        <v>107.5312085600622</v>
      </c>
    </row>
    <row r="41" spans="1:16" ht="25.5" customHeight="1">
      <c r="A41" s="177"/>
      <c r="B41" s="26">
        <v>1</v>
      </c>
      <c r="C41" s="173" t="s">
        <v>71</v>
      </c>
      <c r="D41" s="173"/>
      <c r="E41" s="173"/>
      <c r="F41" s="29">
        <v>30</v>
      </c>
      <c r="G41" s="35">
        <f>G42+G90+G97+G125</f>
        <v>43738</v>
      </c>
      <c r="H41" s="36">
        <f>H42+H90+H97+H125</f>
        <v>47940</v>
      </c>
      <c r="I41" s="36">
        <f>I42+I90+I97+I125</f>
        <v>47940</v>
      </c>
      <c r="J41" s="36">
        <f>J42+J90+J97+J125</f>
        <v>47032</v>
      </c>
      <c r="K41" s="33">
        <f t="shared" si="5"/>
        <v>14632.5</v>
      </c>
      <c r="L41" s="33">
        <f t="shared" si="6"/>
        <v>29265</v>
      </c>
      <c r="M41" s="33">
        <f t="shared" si="7"/>
        <v>43897.5</v>
      </c>
      <c r="N41" s="36">
        <f>N42+N90+N97+N125</f>
        <v>58530</v>
      </c>
      <c r="O41" s="37">
        <f t="shared" si="8"/>
        <v>124.44718489539038</v>
      </c>
      <c r="P41" s="37">
        <f t="shared" si="9"/>
        <v>107.5312085600622</v>
      </c>
    </row>
    <row r="42" spans="1:16" ht="26.25" customHeight="1">
      <c r="A42" s="177"/>
      <c r="B42" s="177"/>
      <c r="C42" s="173" t="s">
        <v>72</v>
      </c>
      <c r="D42" s="173"/>
      <c r="E42" s="173"/>
      <c r="F42" s="29">
        <v>31</v>
      </c>
      <c r="G42" s="35">
        <f>G43+G51+G57</f>
        <v>8810</v>
      </c>
      <c r="H42" s="36">
        <f>H43+H51+H57</f>
        <v>12381</v>
      </c>
      <c r="I42" s="36">
        <f>I43+I51+I57</f>
        <v>12381</v>
      </c>
      <c r="J42" s="36">
        <f>J43+J51+J57</f>
        <v>11751</v>
      </c>
      <c r="K42" s="33">
        <f t="shared" si="5"/>
        <v>3935</v>
      </c>
      <c r="L42" s="33">
        <f t="shared" si="6"/>
        <v>7870</v>
      </c>
      <c r="M42" s="33">
        <f t="shared" si="7"/>
        <v>11805</v>
      </c>
      <c r="N42" s="36">
        <f>N43+N51+N57</f>
        <v>15740</v>
      </c>
      <c r="O42" s="37">
        <f t="shared" si="8"/>
        <v>133.94604714492385</v>
      </c>
      <c r="P42" s="37">
        <f t="shared" si="9"/>
        <v>133.38251986379115</v>
      </c>
    </row>
    <row r="43" spans="1:16" ht="28.5" customHeight="1">
      <c r="A43" s="177"/>
      <c r="B43" s="177"/>
      <c r="C43" s="26" t="s">
        <v>73</v>
      </c>
      <c r="D43" s="173" t="s">
        <v>74</v>
      </c>
      <c r="E43" s="173"/>
      <c r="F43" s="29">
        <v>32</v>
      </c>
      <c r="G43" s="35">
        <f>G44+G45+G48+G49+G50</f>
        <v>7674</v>
      </c>
      <c r="H43" s="36">
        <f>H44+H45+H48+H49+H50</f>
        <v>11129</v>
      </c>
      <c r="I43" s="36">
        <f>I44+I45+I48+I49+I50</f>
        <v>11129</v>
      </c>
      <c r="J43" s="36">
        <f>J44+J45+J48+J49+J50</f>
        <v>10390</v>
      </c>
      <c r="K43" s="33">
        <f t="shared" si="5"/>
        <v>3463</v>
      </c>
      <c r="L43" s="33">
        <f t="shared" si="6"/>
        <v>6926</v>
      </c>
      <c r="M43" s="33">
        <f t="shared" si="7"/>
        <v>10389</v>
      </c>
      <c r="N43" s="36">
        <f>N44+N45+N48+N49+N50</f>
        <v>13852</v>
      </c>
      <c r="O43" s="37">
        <f t="shared" si="8"/>
        <v>133.32050048123196</v>
      </c>
      <c r="P43" s="37">
        <f t="shared" si="9"/>
        <v>135.39223351576751</v>
      </c>
    </row>
    <row r="44" spans="1:16" ht="16.5" customHeight="1">
      <c r="A44" s="177"/>
      <c r="B44" s="177"/>
      <c r="C44" s="26" t="s">
        <v>27</v>
      </c>
      <c r="D44" s="173" t="s">
        <v>75</v>
      </c>
      <c r="E44" s="173"/>
      <c r="F44" s="29">
        <v>33</v>
      </c>
      <c r="G44" s="35">
        <v>829</v>
      </c>
      <c r="H44" s="36">
        <v>829</v>
      </c>
      <c r="I44" s="36">
        <v>829</v>
      </c>
      <c r="J44" s="36">
        <v>934</v>
      </c>
      <c r="K44" s="33">
        <f t="shared" si="5"/>
        <v>233.5</v>
      </c>
      <c r="L44" s="33">
        <f t="shared" si="6"/>
        <v>467</v>
      </c>
      <c r="M44" s="33">
        <f t="shared" si="7"/>
        <v>700.5</v>
      </c>
      <c r="N44" s="36">
        <v>934</v>
      </c>
      <c r="O44" s="37">
        <f t="shared" si="8"/>
        <v>100</v>
      </c>
      <c r="P44" s="37">
        <f t="shared" si="9"/>
        <v>112.66586248492159</v>
      </c>
    </row>
    <row r="45" spans="1:16" ht="30.75" customHeight="1">
      <c r="A45" s="177"/>
      <c r="B45" s="177"/>
      <c r="C45" s="26" t="s">
        <v>37</v>
      </c>
      <c r="D45" s="173" t="s">
        <v>76</v>
      </c>
      <c r="E45" s="173"/>
      <c r="F45" s="29">
        <v>34</v>
      </c>
      <c r="G45" s="35">
        <v>5819</v>
      </c>
      <c r="H45" s="36">
        <v>9100</v>
      </c>
      <c r="I45" s="36">
        <v>9100</v>
      </c>
      <c r="J45" s="36">
        <v>8489</v>
      </c>
      <c r="K45" s="33">
        <f t="shared" si="5"/>
        <v>2950</v>
      </c>
      <c r="L45" s="33">
        <f t="shared" si="6"/>
        <v>5900</v>
      </c>
      <c r="M45" s="33">
        <f t="shared" si="7"/>
        <v>8850</v>
      </c>
      <c r="N45" s="36">
        <v>11800</v>
      </c>
      <c r="O45" s="37">
        <f t="shared" si="8"/>
        <v>139.00341618565201</v>
      </c>
      <c r="P45" s="37">
        <f t="shared" si="9"/>
        <v>145.8841725382368</v>
      </c>
    </row>
    <row r="46" spans="1:16" ht="15.75" customHeight="1">
      <c r="A46" s="177"/>
      <c r="B46" s="177"/>
      <c r="C46" s="26"/>
      <c r="D46" s="34" t="s">
        <v>77</v>
      </c>
      <c r="E46" s="34" t="s">
        <v>78</v>
      </c>
      <c r="F46" s="29">
        <v>35</v>
      </c>
      <c r="G46" s="35">
        <v>192</v>
      </c>
      <c r="H46" s="36">
        <v>355</v>
      </c>
      <c r="I46" s="36">
        <v>355</v>
      </c>
      <c r="J46" s="36">
        <v>271</v>
      </c>
      <c r="K46" s="33">
        <f t="shared" si="5"/>
        <v>67.75</v>
      </c>
      <c r="L46" s="33">
        <f t="shared" si="6"/>
        <v>135.5</v>
      </c>
      <c r="M46" s="33">
        <f t="shared" si="7"/>
        <v>203.25</v>
      </c>
      <c r="N46" s="36">
        <v>271</v>
      </c>
      <c r="O46" s="37">
        <f t="shared" si="8"/>
        <v>100</v>
      </c>
      <c r="P46" s="37">
        <f t="shared" si="9"/>
        <v>141.14583333333331</v>
      </c>
    </row>
    <row r="47" spans="1:16" ht="15.75" customHeight="1">
      <c r="A47" s="177"/>
      <c r="B47" s="177"/>
      <c r="C47" s="26"/>
      <c r="D47" s="34" t="s">
        <v>79</v>
      </c>
      <c r="E47" s="34" t="s">
        <v>80</v>
      </c>
      <c r="F47" s="29">
        <v>36</v>
      </c>
      <c r="G47" s="35">
        <v>998</v>
      </c>
      <c r="H47" s="36">
        <v>1400</v>
      </c>
      <c r="I47" s="36">
        <v>1400</v>
      </c>
      <c r="J47" s="36">
        <v>1251</v>
      </c>
      <c r="K47" s="33">
        <f t="shared" si="5"/>
        <v>400</v>
      </c>
      <c r="L47" s="33">
        <f t="shared" si="6"/>
        <v>800</v>
      </c>
      <c r="M47" s="33">
        <f t="shared" si="7"/>
        <v>1200</v>
      </c>
      <c r="N47" s="36">
        <v>1600</v>
      </c>
      <c r="O47" s="37">
        <f t="shared" si="8"/>
        <v>127.89768185451638</v>
      </c>
      <c r="P47" s="37">
        <f t="shared" si="9"/>
        <v>125.35070140280563</v>
      </c>
    </row>
    <row r="48" spans="1:16" ht="24" customHeight="1">
      <c r="A48" s="177"/>
      <c r="B48" s="177"/>
      <c r="C48" s="26" t="s">
        <v>39</v>
      </c>
      <c r="D48" s="173" t="s">
        <v>81</v>
      </c>
      <c r="E48" s="173"/>
      <c r="F48" s="29">
        <v>37</v>
      </c>
      <c r="G48" s="35">
        <v>197</v>
      </c>
      <c r="H48" s="36">
        <v>300</v>
      </c>
      <c r="I48" s="36">
        <v>300</v>
      </c>
      <c r="J48" s="36">
        <v>171</v>
      </c>
      <c r="K48" s="33">
        <f t="shared" si="5"/>
        <v>42.75</v>
      </c>
      <c r="L48" s="33">
        <f t="shared" si="6"/>
        <v>85.5</v>
      </c>
      <c r="M48" s="33">
        <f t="shared" si="7"/>
        <v>128.25</v>
      </c>
      <c r="N48" s="36">
        <v>171</v>
      </c>
      <c r="O48" s="37">
        <f t="shared" si="8"/>
        <v>100</v>
      </c>
      <c r="P48" s="37">
        <f t="shared" si="9"/>
        <v>86.80203045685279</v>
      </c>
    </row>
    <row r="49" spans="1:16" ht="15" customHeight="1">
      <c r="A49" s="177"/>
      <c r="B49" s="177"/>
      <c r="C49" s="26" t="s">
        <v>45</v>
      </c>
      <c r="D49" s="173" t="s">
        <v>82</v>
      </c>
      <c r="E49" s="173"/>
      <c r="F49" s="29">
        <v>38</v>
      </c>
      <c r="G49" s="35">
        <v>803</v>
      </c>
      <c r="H49" s="36">
        <v>874</v>
      </c>
      <c r="I49" s="36">
        <v>874</v>
      </c>
      <c r="J49" s="36">
        <v>758</v>
      </c>
      <c r="K49" s="33">
        <f t="shared" si="5"/>
        <v>227.25</v>
      </c>
      <c r="L49" s="33">
        <f t="shared" si="6"/>
        <v>454.5</v>
      </c>
      <c r="M49" s="33">
        <f t="shared" si="7"/>
        <v>681.75</v>
      </c>
      <c r="N49" s="36">
        <v>909</v>
      </c>
      <c r="O49" s="37">
        <f t="shared" si="8"/>
        <v>119.92084432717678</v>
      </c>
      <c r="P49" s="37">
        <f t="shared" si="9"/>
        <v>94.39601494396015</v>
      </c>
    </row>
    <row r="50" spans="1:16" ht="14.25" customHeight="1">
      <c r="A50" s="177"/>
      <c r="B50" s="177"/>
      <c r="C50" s="26" t="s">
        <v>47</v>
      </c>
      <c r="D50" s="173" t="s">
        <v>83</v>
      </c>
      <c r="E50" s="173"/>
      <c r="F50" s="29">
        <v>39</v>
      </c>
      <c r="G50" s="35">
        <v>26</v>
      </c>
      <c r="H50" s="36">
        <v>26</v>
      </c>
      <c r="I50" s="36">
        <v>26</v>
      </c>
      <c r="J50" s="36">
        <v>38</v>
      </c>
      <c r="K50" s="33">
        <f t="shared" si="5"/>
        <v>9.5</v>
      </c>
      <c r="L50" s="33">
        <f t="shared" si="6"/>
        <v>19</v>
      </c>
      <c r="M50" s="33">
        <f t="shared" si="7"/>
        <v>28.5</v>
      </c>
      <c r="N50" s="36">
        <v>38</v>
      </c>
      <c r="O50" s="37">
        <f t="shared" si="8"/>
        <v>100</v>
      </c>
      <c r="P50" s="37">
        <f t="shared" si="9"/>
        <v>146.15384615384613</v>
      </c>
    </row>
    <row r="51" spans="1:16" ht="35.25" customHeight="1">
      <c r="A51" s="177"/>
      <c r="B51" s="177"/>
      <c r="C51" s="26" t="s">
        <v>84</v>
      </c>
      <c r="D51" s="178" t="s">
        <v>85</v>
      </c>
      <c r="E51" s="178"/>
      <c r="F51" s="29">
        <v>40</v>
      </c>
      <c r="G51" s="35">
        <f>G52+G56</f>
        <v>193</v>
      </c>
      <c r="H51" s="36">
        <f>H52+H56</f>
        <v>193</v>
      </c>
      <c r="I51" s="36">
        <f>I52+I56</f>
        <v>193</v>
      </c>
      <c r="J51" s="36">
        <f>J52+J56</f>
        <v>198</v>
      </c>
      <c r="K51" s="33">
        <f t="shared" si="5"/>
        <v>124.5</v>
      </c>
      <c r="L51" s="33">
        <f t="shared" si="6"/>
        <v>249</v>
      </c>
      <c r="M51" s="33">
        <f t="shared" si="7"/>
        <v>373.5</v>
      </c>
      <c r="N51" s="36">
        <f>N52+N56</f>
        <v>498</v>
      </c>
      <c r="O51" s="37">
        <f t="shared" si="8"/>
        <v>251.5151515151515</v>
      </c>
      <c r="P51" s="37">
        <f t="shared" si="9"/>
        <v>102.59067357512954</v>
      </c>
    </row>
    <row r="52" spans="1:16" ht="29.25" customHeight="1">
      <c r="A52" s="177"/>
      <c r="B52" s="177"/>
      <c r="C52" s="26" t="s">
        <v>27</v>
      </c>
      <c r="D52" s="178" t="s">
        <v>86</v>
      </c>
      <c r="E52" s="178"/>
      <c r="F52" s="29">
        <v>41</v>
      </c>
      <c r="G52" s="35">
        <v>129</v>
      </c>
      <c r="H52" s="36">
        <v>135</v>
      </c>
      <c r="I52" s="36">
        <v>135</v>
      </c>
      <c r="J52" s="36">
        <v>140</v>
      </c>
      <c r="K52" s="33">
        <f t="shared" si="5"/>
        <v>110</v>
      </c>
      <c r="L52" s="33">
        <f t="shared" si="6"/>
        <v>220</v>
      </c>
      <c r="M52" s="33">
        <f t="shared" si="7"/>
        <v>330</v>
      </c>
      <c r="N52" s="36">
        <v>440</v>
      </c>
      <c r="O52" s="37">
        <f t="shared" si="8"/>
        <v>314.2857142857143</v>
      </c>
      <c r="P52" s="37">
        <f t="shared" si="9"/>
        <v>108.52713178294573</v>
      </c>
    </row>
    <row r="53" spans="1:16" ht="24" customHeight="1">
      <c r="A53" s="177"/>
      <c r="B53" s="177"/>
      <c r="C53" s="26" t="s">
        <v>37</v>
      </c>
      <c r="D53" s="178" t="s">
        <v>87</v>
      </c>
      <c r="E53" s="178"/>
      <c r="F53" s="29">
        <v>42</v>
      </c>
      <c r="G53" s="35"/>
      <c r="H53" s="36"/>
      <c r="I53" s="36"/>
      <c r="J53" s="36"/>
      <c r="K53" s="33"/>
      <c r="L53" s="33"/>
      <c r="M53" s="33"/>
      <c r="N53" s="36"/>
      <c r="O53" s="37"/>
      <c r="P53" s="37"/>
    </row>
    <row r="54" spans="1:16" ht="25.5" customHeight="1">
      <c r="A54" s="177"/>
      <c r="B54" s="177"/>
      <c r="C54" s="26"/>
      <c r="D54" s="24" t="s">
        <v>77</v>
      </c>
      <c r="E54" s="24" t="s">
        <v>88</v>
      </c>
      <c r="F54" s="29">
        <v>43</v>
      </c>
      <c r="G54" s="35"/>
      <c r="H54" s="36"/>
      <c r="I54" s="36"/>
      <c r="J54" s="36"/>
      <c r="K54" s="33"/>
      <c r="L54" s="33"/>
      <c r="M54" s="33"/>
      <c r="N54" s="36"/>
      <c r="O54" s="37"/>
      <c r="P54" s="37"/>
    </row>
    <row r="55" spans="1:16" ht="21.75" customHeight="1">
      <c r="A55" s="177"/>
      <c r="B55" s="177"/>
      <c r="C55" s="26"/>
      <c r="D55" s="24" t="s">
        <v>79</v>
      </c>
      <c r="E55" s="24" t="s">
        <v>89</v>
      </c>
      <c r="F55" s="29">
        <v>44</v>
      </c>
      <c r="G55" s="35"/>
      <c r="H55" s="36"/>
      <c r="I55" s="36"/>
      <c r="J55" s="36"/>
      <c r="K55" s="33"/>
      <c r="L55" s="33"/>
      <c r="M55" s="33"/>
      <c r="N55" s="36"/>
      <c r="O55" s="37"/>
      <c r="P55" s="37"/>
    </row>
    <row r="56" spans="1:16" ht="15" customHeight="1">
      <c r="A56" s="177"/>
      <c r="B56" s="177"/>
      <c r="C56" s="26" t="s">
        <v>39</v>
      </c>
      <c r="D56" s="178" t="s">
        <v>90</v>
      </c>
      <c r="E56" s="178"/>
      <c r="F56" s="29">
        <v>45</v>
      </c>
      <c r="G56" s="35">
        <v>64</v>
      </c>
      <c r="H56" s="36">
        <v>58</v>
      </c>
      <c r="I56" s="36">
        <v>58</v>
      </c>
      <c r="J56" s="36">
        <v>58</v>
      </c>
      <c r="K56" s="33">
        <f>N56/4</f>
        <v>14.5</v>
      </c>
      <c r="L56" s="33">
        <f>K56+K56</f>
        <v>29</v>
      </c>
      <c r="M56" s="33">
        <f>L56+K56</f>
        <v>43.5</v>
      </c>
      <c r="N56" s="36">
        <v>58</v>
      </c>
      <c r="O56" s="37">
        <f>N56/J56*100</f>
        <v>100</v>
      </c>
      <c r="P56" s="37">
        <f>J56/G56*100</f>
        <v>90.625</v>
      </c>
    </row>
    <row r="57" spans="1:16" ht="47.25" customHeight="1">
      <c r="A57" s="177"/>
      <c r="B57" s="177"/>
      <c r="C57" s="26" t="s">
        <v>91</v>
      </c>
      <c r="D57" s="178" t="s">
        <v>92</v>
      </c>
      <c r="E57" s="178"/>
      <c r="F57" s="29">
        <v>46</v>
      </c>
      <c r="G57" s="35">
        <f>G61+G73+G74+G78+G80</f>
        <v>943</v>
      </c>
      <c r="H57" s="36">
        <f>H61+H73+H74+H78+H80</f>
        <v>1059</v>
      </c>
      <c r="I57" s="36">
        <f>I61+I73+I74+I78+I80</f>
        <v>1059</v>
      </c>
      <c r="J57" s="36">
        <f>J61+J73+J74+J78+J80+J79</f>
        <v>1163</v>
      </c>
      <c r="K57" s="33">
        <f>N57/4</f>
        <v>347.5</v>
      </c>
      <c r="L57" s="33">
        <f>K57+K57</f>
        <v>695</v>
      </c>
      <c r="M57" s="33">
        <f>L57+K57</f>
        <v>1042.5</v>
      </c>
      <c r="N57" s="36">
        <f>N61+N73+N74+N78+N80+N79</f>
        <v>1390</v>
      </c>
      <c r="O57" s="37">
        <f>N57/J57*100</f>
        <v>119.51848667239898</v>
      </c>
      <c r="P57" s="37">
        <f>J57/G57*100</f>
        <v>123.32979851537647</v>
      </c>
    </row>
    <row r="58" spans="1:16" ht="17.25" customHeight="1">
      <c r="A58" s="177"/>
      <c r="B58" s="177"/>
      <c r="C58" s="26" t="s">
        <v>27</v>
      </c>
      <c r="D58" s="178" t="s">
        <v>93</v>
      </c>
      <c r="E58" s="178"/>
      <c r="F58" s="29">
        <v>47</v>
      </c>
      <c r="G58" s="35"/>
      <c r="H58" s="36"/>
      <c r="I58" s="36"/>
      <c r="J58" s="36"/>
      <c r="K58" s="33"/>
      <c r="L58" s="33"/>
      <c r="M58" s="33"/>
      <c r="N58" s="36"/>
      <c r="O58" s="37"/>
      <c r="P58" s="37"/>
    </row>
    <row r="59" spans="1:16" ht="25.5" customHeight="1">
      <c r="A59" s="177"/>
      <c r="B59" s="177"/>
      <c r="C59" s="26" t="s">
        <v>37</v>
      </c>
      <c r="D59" s="178" t="s">
        <v>94</v>
      </c>
      <c r="E59" s="178"/>
      <c r="F59" s="29">
        <v>48</v>
      </c>
      <c r="G59" s="35"/>
      <c r="H59" s="36"/>
      <c r="I59" s="36"/>
      <c r="J59" s="36"/>
      <c r="K59" s="33"/>
      <c r="L59" s="33"/>
      <c r="M59" s="33"/>
      <c r="N59" s="36"/>
      <c r="O59" s="37"/>
      <c r="P59" s="37"/>
    </row>
    <row r="60" spans="1:16" ht="25.5" customHeight="1">
      <c r="A60" s="177"/>
      <c r="B60" s="177"/>
      <c r="C60" s="26"/>
      <c r="D60" s="24" t="s">
        <v>77</v>
      </c>
      <c r="E60" s="24" t="s">
        <v>95</v>
      </c>
      <c r="F60" s="29">
        <v>49</v>
      </c>
      <c r="G60" s="35"/>
      <c r="H60" s="36"/>
      <c r="I60" s="36"/>
      <c r="J60" s="36"/>
      <c r="K60" s="33"/>
      <c r="L60" s="33"/>
      <c r="M60" s="33"/>
      <c r="N60" s="36"/>
      <c r="O60" s="37"/>
      <c r="P60" s="37"/>
    </row>
    <row r="61" spans="1:16" ht="36" customHeight="1">
      <c r="A61" s="177"/>
      <c r="B61" s="177"/>
      <c r="C61" s="26" t="s">
        <v>39</v>
      </c>
      <c r="D61" s="178" t="s">
        <v>96</v>
      </c>
      <c r="E61" s="178"/>
      <c r="F61" s="29">
        <v>50</v>
      </c>
      <c r="G61" s="35">
        <f>G62+G64</f>
        <v>11</v>
      </c>
      <c r="H61" s="36">
        <f>H62+H64</f>
        <v>11</v>
      </c>
      <c r="I61" s="36">
        <f>I62+I64</f>
        <v>11</v>
      </c>
      <c r="J61" s="36">
        <f>J62+J64</f>
        <v>6</v>
      </c>
      <c r="K61" s="33">
        <f>N61/4</f>
        <v>1.5</v>
      </c>
      <c r="L61" s="33">
        <f>K61+K61</f>
        <v>3</v>
      </c>
      <c r="M61" s="33">
        <f>L61+K61</f>
        <v>4.5</v>
      </c>
      <c r="N61" s="36">
        <f>N62+N64</f>
        <v>6</v>
      </c>
      <c r="O61" s="37">
        <f>N61/J61*100</f>
        <v>100</v>
      </c>
      <c r="P61" s="37">
        <f>J61/G61*100</f>
        <v>54.54545454545454</v>
      </c>
    </row>
    <row r="62" spans="1:16" ht="26.25" customHeight="1">
      <c r="A62" s="177"/>
      <c r="B62" s="177"/>
      <c r="C62" s="26"/>
      <c r="D62" s="24" t="s">
        <v>97</v>
      </c>
      <c r="E62" s="24" t="s">
        <v>98</v>
      </c>
      <c r="F62" s="29">
        <v>51</v>
      </c>
      <c r="G62" s="35">
        <v>5</v>
      </c>
      <c r="H62" s="36">
        <v>5</v>
      </c>
      <c r="I62" s="36">
        <v>5</v>
      </c>
      <c r="J62" s="36">
        <v>5</v>
      </c>
      <c r="K62" s="33">
        <f>N62/4</f>
        <v>1.25</v>
      </c>
      <c r="L62" s="33">
        <f>K62+K62</f>
        <v>2.5</v>
      </c>
      <c r="M62" s="33">
        <f>L62+K62</f>
        <v>3.75</v>
      </c>
      <c r="N62" s="36">
        <v>5</v>
      </c>
      <c r="O62" s="37">
        <f>N62/J62*100</f>
        <v>100</v>
      </c>
      <c r="P62" s="37">
        <f>J62/G62*100</f>
        <v>100</v>
      </c>
    </row>
    <row r="63" spans="1:16" ht="27.75" customHeight="1">
      <c r="A63" s="177"/>
      <c r="B63" s="177"/>
      <c r="C63" s="26"/>
      <c r="D63" s="24"/>
      <c r="E63" s="34" t="s">
        <v>99</v>
      </c>
      <c r="F63" s="29">
        <v>52</v>
      </c>
      <c r="G63" s="35"/>
      <c r="H63" s="36"/>
      <c r="I63" s="36"/>
      <c r="J63" s="36"/>
      <c r="K63" s="33"/>
      <c r="L63" s="33"/>
      <c r="M63" s="33"/>
      <c r="N63" s="36"/>
      <c r="O63" s="37"/>
      <c r="P63" s="37"/>
    </row>
    <row r="64" spans="1:16" ht="24.75" customHeight="1">
      <c r="A64" s="177"/>
      <c r="B64" s="177"/>
      <c r="C64" s="26"/>
      <c r="D64" s="24" t="s">
        <v>100</v>
      </c>
      <c r="E64" s="24" t="s">
        <v>101</v>
      </c>
      <c r="F64" s="29">
        <v>53</v>
      </c>
      <c r="G64" s="35">
        <v>6</v>
      </c>
      <c r="H64" s="36">
        <v>6</v>
      </c>
      <c r="I64" s="36">
        <v>6</v>
      </c>
      <c r="J64" s="36">
        <v>1</v>
      </c>
      <c r="K64" s="33">
        <f>N64/4</f>
        <v>0.25</v>
      </c>
      <c r="L64" s="33">
        <f>K64+K64</f>
        <v>0.5</v>
      </c>
      <c r="M64" s="33">
        <f>L64+K64</f>
        <v>0.75</v>
      </c>
      <c r="N64" s="36">
        <v>1</v>
      </c>
      <c r="O64" s="37">
        <f>N64/J64*100</f>
        <v>100</v>
      </c>
      <c r="P64" s="37">
        <f>J64/G64*100</f>
        <v>16.666666666666664</v>
      </c>
    </row>
    <row r="65" spans="1:16" ht="38.25" customHeight="1">
      <c r="A65" s="177"/>
      <c r="B65" s="177"/>
      <c r="C65" s="26"/>
      <c r="D65" s="24"/>
      <c r="E65" s="34" t="s">
        <v>102</v>
      </c>
      <c r="F65" s="29">
        <v>54</v>
      </c>
      <c r="G65" s="35"/>
      <c r="H65" s="36"/>
      <c r="I65" s="36"/>
      <c r="J65" s="36"/>
      <c r="K65" s="33"/>
      <c r="L65" s="33"/>
      <c r="M65" s="33"/>
      <c r="N65" s="36"/>
      <c r="O65" s="37"/>
      <c r="P65" s="37"/>
    </row>
    <row r="66" spans="1:16" ht="53.25" customHeight="1">
      <c r="A66" s="177"/>
      <c r="B66" s="177"/>
      <c r="C66" s="26"/>
      <c r="D66" s="24"/>
      <c r="E66" s="34" t="s">
        <v>103</v>
      </c>
      <c r="F66" s="29">
        <v>55</v>
      </c>
      <c r="G66" s="35"/>
      <c r="H66" s="36"/>
      <c r="I66" s="36"/>
      <c r="J66" s="36"/>
      <c r="K66" s="33"/>
      <c r="L66" s="33"/>
      <c r="M66" s="33"/>
      <c r="N66" s="36"/>
      <c r="O66" s="37"/>
      <c r="P66" s="37"/>
    </row>
    <row r="67" spans="1:16" ht="13.5" customHeight="1">
      <c r="A67" s="177"/>
      <c r="B67" s="177"/>
      <c r="C67" s="26"/>
      <c r="D67" s="24"/>
      <c r="E67" s="34" t="s">
        <v>104</v>
      </c>
      <c r="F67" s="29">
        <v>56</v>
      </c>
      <c r="G67" s="35"/>
      <c r="H67" s="36"/>
      <c r="I67" s="36"/>
      <c r="J67" s="36"/>
      <c r="K67" s="33"/>
      <c r="L67" s="33"/>
      <c r="M67" s="33"/>
      <c r="N67" s="36"/>
      <c r="O67" s="37"/>
      <c r="P67" s="37"/>
    </row>
    <row r="68" spans="1:16" ht="27" customHeight="1">
      <c r="A68" s="177"/>
      <c r="B68" s="177"/>
      <c r="C68" s="26" t="s">
        <v>45</v>
      </c>
      <c r="D68" s="173" t="s">
        <v>105</v>
      </c>
      <c r="E68" s="173"/>
      <c r="F68" s="29">
        <v>57</v>
      </c>
      <c r="G68" s="35"/>
      <c r="H68" s="36"/>
      <c r="I68" s="36"/>
      <c r="J68" s="36"/>
      <c r="K68" s="33"/>
      <c r="L68" s="33"/>
      <c r="M68" s="33"/>
      <c r="N68" s="36"/>
      <c r="O68" s="37"/>
      <c r="P68" s="37"/>
    </row>
    <row r="69" spans="1:16" ht="15" customHeight="1">
      <c r="A69" s="177"/>
      <c r="B69" s="177"/>
      <c r="C69" s="26"/>
      <c r="D69" s="34" t="s">
        <v>106</v>
      </c>
      <c r="E69" s="38" t="s">
        <v>107</v>
      </c>
      <c r="F69" s="29">
        <v>58</v>
      </c>
      <c r="G69" s="35"/>
      <c r="H69" s="36"/>
      <c r="I69" s="36"/>
      <c r="J69" s="36"/>
      <c r="K69" s="33"/>
      <c r="L69" s="33"/>
      <c r="M69" s="33"/>
      <c r="N69" s="36"/>
      <c r="O69" s="37"/>
      <c r="P69" s="37"/>
    </row>
    <row r="70" spans="1:16" ht="16.5" customHeight="1">
      <c r="A70" s="177"/>
      <c r="B70" s="177"/>
      <c r="C70" s="26"/>
      <c r="D70" s="34" t="s">
        <v>108</v>
      </c>
      <c r="E70" s="38" t="s">
        <v>109</v>
      </c>
      <c r="F70" s="29">
        <v>59</v>
      </c>
      <c r="G70" s="35"/>
      <c r="H70" s="36"/>
      <c r="I70" s="36"/>
      <c r="J70" s="36"/>
      <c r="K70" s="33"/>
      <c r="L70" s="33"/>
      <c r="M70" s="33"/>
      <c r="N70" s="36"/>
      <c r="O70" s="37"/>
      <c r="P70" s="37"/>
    </row>
    <row r="71" spans="1:16" ht="27.75" customHeight="1">
      <c r="A71" s="177"/>
      <c r="B71" s="177"/>
      <c r="C71" s="26"/>
      <c r="D71" s="34" t="s">
        <v>110</v>
      </c>
      <c r="E71" s="38" t="s">
        <v>111</v>
      </c>
      <c r="F71" s="29">
        <v>60</v>
      </c>
      <c r="G71" s="35"/>
      <c r="H71" s="36"/>
      <c r="I71" s="36"/>
      <c r="J71" s="36"/>
      <c r="K71" s="33"/>
      <c r="L71" s="33"/>
      <c r="M71" s="33"/>
      <c r="N71" s="36"/>
      <c r="O71" s="37"/>
      <c r="P71" s="37"/>
    </row>
    <row r="72" spans="1:16" ht="16.5" customHeight="1">
      <c r="A72" s="177"/>
      <c r="B72" s="177"/>
      <c r="C72" s="26"/>
      <c r="D72" s="34" t="s">
        <v>112</v>
      </c>
      <c r="E72" s="38" t="s">
        <v>113</v>
      </c>
      <c r="F72" s="29">
        <v>61</v>
      </c>
      <c r="G72" s="35"/>
      <c r="H72" s="36"/>
      <c r="I72" s="36"/>
      <c r="J72" s="36"/>
      <c r="K72" s="33"/>
      <c r="L72" s="33"/>
      <c r="M72" s="33"/>
      <c r="N72" s="36"/>
      <c r="O72" s="37"/>
      <c r="P72" s="37"/>
    </row>
    <row r="73" spans="1:16" ht="22.5" customHeight="1">
      <c r="A73" s="177"/>
      <c r="B73" s="177"/>
      <c r="C73" s="26" t="s">
        <v>47</v>
      </c>
      <c r="D73" s="173" t="s">
        <v>114</v>
      </c>
      <c r="E73" s="173"/>
      <c r="F73" s="29">
        <v>62</v>
      </c>
      <c r="G73" s="35">
        <v>5</v>
      </c>
      <c r="H73" s="36">
        <v>5</v>
      </c>
      <c r="I73" s="36">
        <v>5</v>
      </c>
      <c r="J73" s="36">
        <v>7</v>
      </c>
      <c r="K73" s="33">
        <f aca="true" t="shared" si="10" ref="K73:K83">N73/4</f>
        <v>1.75</v>
      </c>
      <c r="L73" s="33">
        <f aca="true" t="shared" si="11" ref="L73:L83">K73+K73</f>
        <v>3.5</v>
      </c>
      <c r="M73" s="33">
        <f aca="true" t="shared" si="12" ref="M73:M83">L73+K73</f>
        <v>5.25</v>
      </c>
      <c r="N73" s="36">
        <v>7</v>
      </c>
      <c r="O73" s="37">
        <f>N73/J73*100</f>
        <v>100</v>
      </c>
      <c r="P73" s="37">
        <f>J73/G73*100</f>
        <v>140</v>
      </c>
    </row>
    <row r="74" spans="1:16" ht="16.5" customHeight="1">
      <c r="A74" s="177"/>
      <c r="B74" s="177"/>
      <c r="C74" s="26" t="s">
        <v>49</v>
      </c>
      <c r="D74" s="173" t="s">
        <v>115</v>
      </c>
      <c r="E74" s="173"/>
      <c r="F74" s="29">
        <v>63</v>
      </c>
      <c r="G74" s="35">
        <v>5</v>
      </c>
      <c r="H74" s="36">
        <v>5</v>
      </c>
      <c r="I74" s="36">
        <v>5</v>
      </c>
      <c r="J74" s="36">
        <v>7</v>
      </c>
      <c r="K74" s="33">
        <f t="shared" si="10"/>
        <v>1.75</v>
      </c>
      <c r="L74" s="33">
        <f t="shared" si="11"/>
        <v>3.5</v>
      </c>
      <c r="M74" s="33">
        <f t="shared" si="12"/>
        <v>5.25</v>
      </c>
      <c r="N74" s="36">
        <v>7</v>
      </c>
      <c r="O74" s="37">
        <f>N74/J74*100</f>
        <v>100</v>
      </c>
      <c r="P74" s="37">
        <f>J74/G74*100</f>
        <v>140</v>
      </c>
    </row>
    <row r="75" spans="1:16" ht="15.75" customHeight="1">
      <c r="A75" s="177"/>
      <c r="B75" s="177"/>
      <c r="C75" s="26"/>
      <c r="D75" s="173" t="s">
        <v>116</v>
      </c>
      <c r="E75" s="173"/>
      <c r="F75" s="29">
        <v>64</v>
      </c>
      <c r="G75" s="35">
        <v>5</v>
      </c>
      <c r="H75" s="36">
        <v>5</v>
      </c>
      <c r="I75" s="36">
        <v>5</v>
      </c>
      <c r="J75" s="36">
        <v>7</v>
      </c>
      <c r="K75" s="33">
        <f t="shared" si="10"/>
        <v>1.75</v>
      </c>
      <c r="L75" s="33">
        <f t="shared" si="11"/>
        <v>3.5</v>
      </c>
      <c r="M75" s="33">
        <f t="shared" si="12"/>
        <v>5.25</v>
      </c>
      <c r="N75" s="36">
        <v>7</v>
      </c>
      <c r="O75" s="37">
        <f>N75/J75*100</f>
        <v>100</v>
      </c>
      <c r="P75" s="37">
        <f>J75/G75*100</f>
        <v>140</v>
      </c>
    </row>
    <row r="76" spans="1:16" ht="13.5" customHeight="1">
      <c r="A76" s="177"/>
      <c r="B76" s="177"/>
      <c r="C76" s="26"/>
      <c r="D76" s="180" t="s">
        <v>117</v>
      </c>
      <c r="E76" s="180"/>
      <c r="F76" s="29">
        <v>65</v>
      </c>
      <c r="G76" s="35">
        <v>5</v>
      </c>
      <c r="H76" s="36">
        <v>5</v>
      </c>
      <c r="I76" s="36">
        <v>5</v>
      </c>
      <c r="J76" s="36">
        <v>7</v>
      </c>
      <c r="K76" s="33">
        <f t="shared" si="10"/>
        <v>1.75</v>
      </c>
      <c r="L76" s="33">
        <f t="shared" si="11"/>
        <v>3.5</v>
      </c>
      <c r="M76" s="33">
        <f t="shared" si="12"/>
        <v>5.25</v>
      </c>
      <c r="N76" s="36">
        <v>7</v>
      </c>
      <c r="O76" s="37">
        <f>N76/J76*100</f>
        <v>100</v>
      </c>
      <c r="P76" s="37">
        <f>J76/G76*100</f>
        <v>140</v>
      </c>
    </row>
    <row r="77" spans="1:16" ht="12.75" customHeight="1">
      <c r="A77" s="177"/>
      <c r="B77" s="177"/>
      <c r="C77" s="26"/>
      <c r="D77" s="180" t="s">
        <v>118</v>
      </c>
      <c r="E77" s="180"/>
      <c r="F77" s="29">
        <v>66</v>
      </c>
      <c r="G77" s="35"/>
      <c r="H77" s="36"/>
      <c r="I77" s="36"/>
      <c r="J77" s="36"/>
      <c r="K77" s="33">
        <f t="shared" si="10"/>
        <v>0</v>
      </c>
      <c r="L77" s="33">
        <f t="shared" si="11"/>
        <v>0</v>
      </c>
      <c r="M77" s="33">
        <f t="shared" si="12"/>
        <v>0</v>
      </c>
      <c r="N77" s="36"/>
      <c r="O77" s="37"/>
      <c r="P77" s="37"/>
    </row>
    <row r="78" spans="1:16" ht="15.75" customHeight="1">
      <c r="A78" s="177"/>
      <c r="B78" s="177"/>
      <c r="C78" s="26" t="s">
        <v>119</v>
      </c>
      <c r="D78" s="173" t="s">
        <v>120</v>
      </c>
      <c r="E78" s="173"/>
      <c r="F78" s="29">
        <v>67</v>
      </c>
      <c r="G78" s="35">
        <v>108</v>
      </c>
      <c r="H78" s="36">
        <v>108</v>
      </c>
      <c r="I78" s="36">
        <v>108</v>
      </c>
      <c r="J78" s="36">
        <v>120</v>
      </c>
      <c r="K78" s="33">
        <f t="shared" si="10"/>
        <v>30</v>
      </c>
      <c r="L78" s="33">
        <f t="shared" si="11"/>
        <v>60</v>
      </c>
      <c r="M78" s="33">
        <f t="shared" si="12"/>
        <v>90</v>
      </c>
      <c r="N78" s="36">
        <v>120</v>
      </c>
      <c r="O78" s="37">
        <f>N78/J78*100</f>
        <v>100</v>
      </c>
      <c r="P78" s="37">
        <f>J78/G78*100</f>
        <v>111.11111111111111</v>
      </c>
    </row>
    <row r="79" spans="1:16" ht="14.25" customHeight="1">
      <c r="A79" s="177"/>
      <c r="B79" s="177"/>
      <c r="C79" s="26" t="s">
        <v>121</v>
      </c>
      <c r="D79" s="173" t="s">
        <v>122</v>
      </c>
      <c r="E79" s="173"/>
      <c r="F79" s="29">
        <v>68</v>
      </c>
      <c r="G79" s="35"/>
      <c r="H79" s="36"/>
      <c r="I79" s="36"/>
      <c r="J79" s="36"/>
      <c r="K79" s="33">
        <f t="shared" si="10"/>
        <v>0</v>
      </c>
      <c r="L79" s="33">
        <f t="shared" si="11"/>
        <v>0</v>
      </c>
      <c r="M79" s="33">
        <f t="shared" si="12"/>
        <v>0</v>
      </c>
      <c r="N79" s="36"/>
      <c r="O79" s="37"/>
      <c r="P79" s="37"/>
    </row>
    <row r="80" spans="1:16" ht="26.25" customHeight="1">
      <c r="A80" s="177"/>
      <c r="B80" s="177"/>
      <c r="C80" s="26" t="s">
        <v>123</v>
      </c>
      <c r="D80" s="173" t="s">
        <v>124</v>
      </c>
      <c r="E80" s="173"/>
      <c r="F80" s="29">
        <v>69</v>
      </c>
      <c r="G80" s="35">
        <v>814</v>
      </c>
      <c r="H80" s="36">
        <v>930</v>
      </c>
      <c r="I80" s="36">
        <v>930</v>
      </c>
      <c r="J80" s="36">
        <v>1023</v>
      </c>
      <c r="K80" s="33">
        <f t="shared" si="10"/>
        <v>312.5</v>
      </c>
      <c r="L80" s="33">
        <f t="shared" si="11"/>
        <v>625</v>
      </c>
      <c r="M80" s="33">
        <f t="shared" si="12"/>
        <v>937.5</v>
      </c>
      <c r="N80" s="36">
        <v>1250</v>
      </c>
      <c r="O80" s="37">
        <f>N80/J80*100</f>
        <v>122.18963831867057</v>
      </c>
      <c r="P80" s="37">
        <f>J80/G80*100</f>
        <v>125.67567567567568</v>
      </c>
    </row>
    <row r="81" spans="1:16" ht="15" customHeight="1">
      <c r="A81" s="177"/>
      <c r="B81" s="177"/>
      <c r="C81" s="26"/>
      <c r="D81" s="34" t="s">
        <v>125</v>
      </c>
      <c r="E81" s="34" t="s">
        <v>126</v>
      </c>
      <c r="F81" s="29">
        <v>70</v>
      </c>
      <c r="G81" s="35"/>
      <c r="H81" s="36"/>
      <c r="I81" s="36"/>
      <c r="J81" s="36"/>
      <c r="K81" s="33">
        <f t="shared" si="10"/>
        <v>0</v>
      </c>
      <c r="L81" s="33">
        <f t="shared" si="11"/>
        <v>0</v>
      </c>
      <c r="M81" s="33">
        <f t="shared" si="12"/>
        <v>0</v>
      </c>
      <c r="N81" s="36"/>
      <c r="O81" s="37"/>
      <c r="P81" s="37"/>
    </row>
    <row r="82" spans="1:16" ht="27.75" customHeight="1">
      <c r="A82" s="177"/>
      <c r="B82" s="177"/>
      <c r="C82" s="26"/>
      <c r="D82" s="34" t="s">
        <v>127</v>
      </c>
      <c r="E82" s="34" t="s">
        <v>128</v>
      </c>
      <c r="F82" s="29">
        <v>71</v>
      </c>
      <c r="G82" s="35">
        <v>50</v>
      </c>
      <c r="H82" s="36">
        <v>50</v>
      </c>
      <c r="I82" s="36">
        <v>50</v>
      </c>
      <c r="J82" s="36">
        <v>50</v>
      </c>
      <c r="K82" s="33">
        <f t="shared" si="10"/>
        <v>12.5</v>
      </c>
      <c r="L82" s="33">
        <f t="shared" si="11"/>
        <v>25</v>
      </c>
      <c r="M82" s="33">
        <f t="shared" si="12"/>
        <v>37.5</v>
      </c>
      <c r="N82" s="36">
        <v>50</v>
      </c>
      <c r="O82" s="37">
        <f>N82/J82*100</f>
        <v>100</v>
      </c>
      <c r="P82" s="37">
        <f>J82/G82*100</f>
        <v>100</v>
      </c>
    </row>
    <row r="83" spans="1:16" ht="15.75" customHeight="1">
      <c r="A83" s="177"/>
      <c r="B83" s="177"/>
      <c r="C83" s="26"/>
      <c r="D83" s="34" t="s">
        <v>129</v>
      </c>
      <c r="E83" s="34" t="s">
        <v>130</v>
      </c>
      <c r="F83" s="29">
        <v>72</v>
      </c>
      <c r="G83" s="35">
        <v>6</v>
      </c>
      <c r="H83" s="36">
        <v>6</v>
      </c>
      <c r="I83" s="36">
        <v>6</v>
      </c>
      <c r="J83" s="36">
        <v>6</v>
      </c>
      <c r="K83" s="33">
        <f t="shared" si="10"/>
        <v>0</v>
      </c>
      <c r="L83" s="33">
        <f t="shared" si="11"/>
        <v>0</v>
      </c>
      <c r="M83" s="33">
        <f t="shared" si="12"/>
        <v>0</v>
      </c>
      <c r="N83" s="36"/>
      <c r="O83" s="37">
        <f>N83/J83*100</f>
        <v>0</v>
      </c>
      <c r="P83" s="37">
        <f>J83/G83*100</f>
        <v>100</v>
      </c>
    </row>
    <row r="84" spans="1:16" ht="27.75" customHeight="1">
      <c r="A84" s="177"/>
      <c r="B84" s="177"/>
      <c r="C84" s="26"/>
      <c r="D84" s="34" t="s">
        <v>131</v>
      </c>
      <c r="E84" s="34" t="s">
        <v>132</v>
      </c>
      <c r="F84" s="29">
        <v>73</v>
      </c>
      <c r="G84" s="35"/>
      <c r="H84" s="36"/>
      <c r="I84" s="36"/>
      <c r="J84" s="36"/>
      <c r="K84" s="33"/>
      <c r="L84" s="33"/>
      <c r="M84" s="33"/>
      <c r="N84" s="36"/>
      <c r="O84" s="37"/>
      <c r="P84" s="37"/>
    </row>
    <row r="85" spans="1:16" ht="25.5" customHeight="1">
      <c r="A85" s="177"/>
      <c r="B85" s="177"/>
      <c r="C85" s="26"/>
      <c r="D85" s="34"/>
      <c r="E85" s="34" t="s">
        <v>133</v>
      </c>
      <c r="F85" s="29">
        <v>74</v>
      </c>
      <c r="G85" s="35"/>
      <c r="H85" s="36"/>
      <c r="I85" s="36"/>
      <c r="J85" s="36"/>
      <c r="K85" s="33"/>
      <c r="L85" s="33"/>
      <c r="M85" s="33"/>
      <c r="N85" s="36"/>
      <c r="O85" s="37"/>
      <c r="P85" s="37"/>
    </row>
    <row r="86" spans="1:16" ht="26.25" customHeight="1">
      <c r="A86" s="177"/>
      <c r="B86" s="177"/>
      <c r="C86" s="26"/>
      <c r="D86" s="34" t="s">
        <v>134</v>
      </c>
      <c r="E86" s="34" t="s">
        <v>135</v>
      </c>
      <c r="F86" s="29">
        <v>75</v>
      </c>
      <c r="G86" s="35"/>
      <c r="H86" s="36"/>
      <c r="I86" s="36"/>
      <c r="J86" s="36"/>
      <c r="K86" s="33"/>
      <c r="L86" s="33"/>
      <c r="M86" s="33"/>
      <c r="N86" s="36"/>
      <c r="O86" s="37"/>
      <c r="P86" s="37"/>
    </row>
    <row r="87" spans="1:16" ht="39" customHeight="1">
      <c r="A87" s="177"/>
      <c r="B87" s="177"/>
      <c r="C87" s="26"/>
      <c r="D87" s="34" t="s">
        <v>136</v>
      </c>
      <c r="E87" s="34" t="s">
        <v>137</v>
      </c>
      <c r="F87" s="29">
        <v>76</v>
      </c>
      <c r="G87" s="35">
        <v>7</v>
      </c>
      <c r="H87" s="36">
        <v>7</v>
      </c>
      <c r="I87" s="36">
        <v>7</v>
      </c>
      <c r="J87" s="36">
        <v>0</v>
      </c>
      <c r="K87" s="33">
        <f>N87/4</f>
        <v>1.75</v>
      </c>
      <c r="L87" s="33">
        <f>K87+K87</f>
        <v>3.5</v>
      </c>
      <c r="M87" s="33">
        <f>L87+K87</f>
        <v>5.25</v>
      </c>
      <c r="N87" s="36">
        <v>7</v>
      </c>
      <c r="O87" s="37"/>
      <c r="P87" s="37">
        <f>J87/G87*100</f>
        <v>0</v>
      </c>
    </row>
    <row r="88" spans="1:16" ht="29.25" customHeight="1">
      <c r="A88" s="177"/>
      <c r="B88" s="177"/>
      <c r="C88" s="26"/>
      <c r="D88" s="34" t="s">
        <v>138</v>
      </c>
      <c r="E88" s="34" t="s">
        <v>139</v>
      </c>
      <c r="F88" s="29">
        <v>77</v>
      </c>
      <c r="G88" s="35">
        <v>6</v>
      </c>
      <c r="H88" s="36">
        <v>6</v>
      </c>
      <c r="I88" s="36">
        <v>6</v>
      </c>
      <c r="J88" s="36">
        <v>6</v>
      </c>
      <c r="K88" s="33">
        <f>N88/4</f>
        <v>1.5</v>
      </c>
      <c r="L88" s="33">
        <f>K88+K88</f>
        <v>3</v>
      </c>
      <c r="M88" s="33">
        <f>L88+K88</f>
        <v>4.5</v>
      </c>
      <c r="N88" s="36">
        <v>6</v>
      </c>
      <c r="O88" s="37">
        <f>N88/J88*100</f>
        <v>100</v>
      </c>
      <c r="P88" s="37">
        <f>J88/G88*100</f>
        <v>100</v>
      </c>
    </row>
    <row r="89" spans="1:16" ht="14.25" customHeight="1">
      <c r="A89" s="177"/>
      <c r="B89" s="177"/>
      <c r="C89" s="26" t="s">
        <v>140</v>
      </c>
      <c r="D89" s="173" t="s">
        <v>141</v>
      </c>
      <c r="E89" s="173"/>
      <c r="F89" s="29">
        <v>78</v>
      </c>
      <c r="G89" s="35"/>
      <c r="H89" s="36"/>
      <c r="I89" s="36"/>
      <c r="J89" s="36"/>
      <c r="K89" s="33">
        <f>N89/4</f>
        <v>0</v>
      </c>
      <c r="L89" s="33">
        <f>K89+K89</f>
        <v>0</v>
      </c>
      <c r="M89" s="33">
        <f>L89+K89</f>
        <v>0</v>
      </c>
      <c r="N89" s="36"/>
      <c r="O89" s="37"/>
      <c r="P89" s="37"/>
    </row>
    <row r="90" spans="1:16" ht="36" customHeight="1">
      <c r="A90" s="177"/>
      <c r="B90" s="177"/>
      <c r="C90" s="178" t="s">
        <v>142</v>
      </c>
      <c r="D90" s="178"/>
      <c r="E90" s="178"/>
      <c r="F90" s="29">
        <v>79</v>
      </c>
      <c r="G90" s="35">
        <v>992</v>
      </c>
      <c r="H90" s="36">
        <v>1132</v>
      </c>
      <c r="I90" s="36">
        <v>1132</v>
      </c>
      <c r="J90" s="36">
        <v>1128</v>
      </c>
      <c r="K90" s="33">
        <f>N90/4</f>
        <v>282</v>
      </c>
      <c r="L90" s="33">
        <f>K90+K90</f>
        <v>564</v>
      </c>
      <c r="M90" s="33">
        <f>L90+K90</f>
        <v>846</v>
      </c>
      <c r="N90" s="36">
        <v>1128</v>
      </c>
      <c r="O90" s="37">
        <f>N90/J90*100</f>
        <v>100</v>
      </c>
      <c r="P90" s="37">
        <f>J90/G90*100</f>
        <v>113.70967741935485</v>
      </c>
    </row>
    <row r="91" spans="1:16" ht="24.75" customHeight="1">
      <c r="A91" s="177"/>
      <c r="B91" s="177"/>
      <c r="C91" s="26" t="s">
        <v>27</v>
      </c>
      <c r="D91" s="173" t="s">
        <v>143</v>
      </c>
      <c r="E91" s="173"/>
      <c r="F91" s="29">
        <v>80</v>
      </c>
      <c r="G91" s="35"/>
      <c r="H91" s="36"/>
      <c r="I91" s="36"/>
      <c r="J91" s="36"/>
      <c r="K91" s="33"/>
      <c r="L91" s="33"/>
      <c r="M91" s="33"/>
      <c r="N91" s="36"/>
      <c r="O91" s="37"/>
      <c r="P91" s="37"/>
    </row>
    <row r="92" spans="1:16" ht="27" customHeight="1">
      <c r="A92" s="177"/>
      <c r="B92" s="177"/>
      <c r="C92" s="26" t="s">
        <v>37</v>
      </c>
      <c r="D92" s="173" t="s">
        <v>144</v>
      </c>
      <c r="E92" s="173"/>
      <c r="F92" s="29">
        <v>81</v>
      </c>
      <c r="G92" s="35"/>
      <c r="H92" s="36"/>
      <c r="I92" s="36"/>
      <c r="J92" s="36"/>
      <c r="K92" s="33"/>
      <c r="L92" s="33"/>
      <c r="M92" s="33"/>
      <c r="N92" s="36"/>
      <c r="O92" s="37"/>
      <c r="P92" s="37"/>
    </row>
    <row r="93" spans="1:16" ht="15" customHeight="1">
      <c r="A93" s="177"/>
      <c r="B93" s="177"/>
      <c r="C93" s="26" t="s">
        <v>39</v>
      </c>
      <c r="D93" s="173" t="s">
        <v>145</v>
      </c>
      <c r="E93" s="173"/>
      <c r="F93" s="29">
        <v>82</v>
      </c>
      <c r="G93" s="35"/>
      <c r="H93" s="36"/>
      <c r="I93" s="36"/>
      <c r="J93" s="36"/>
      <c r="K93" s="33"/>
      <c r="L93" s="33"/>
      <c r="M93" s="33"/>
      <c r="N93" s="36"/>
      <c r="O93" s="37"/>
      <c r="P93" s="37"/>
    </row>
    <row r="94" spans="1:16" ht="15" customHeight="1">
      <c r="A94" s="177"/>
      <c r="B94" s="177"/>
      <c r="C94" s="26" t="s">
        <v>45</v>
      </c>
      <c r="D94" s="173" t="s">
        <v>146</v>
      </c>
      <c r="E94" s="173"/>
      <c r="F94" s="29">
        <v>83</v>
      </c>
      <c r="G94" s="35"/>
      <c r="H94" s="36"/>
      <c r="I94" s="36"/>
      <c r="J94" s="36"/>
      <c r="K94" s="33"/>
      <c r="L94" s="33"/>
      <c r="M94" s="33"/>
      <c r="N94" s="36"/>
      <c r="O94" s="37"/>
      <c r="P94" s="37"/>
    </row>
    <row r="95" spans="1:16" ht="15" customHeight="1">
      <c r="A95" s="177"/>
      <c r="B95" s="177"/>
      <c r="C95" s="26" t="s">
        <v>47</v>
      </c>
      <c r="D95" s="173" t="s">
        <v>147</v>
      </c>
      <c r="E95" s="173"/>
      <c r="F95" s="29">
        <v>84</v>
      </c>
      <c r="G95" s="35"/>
      <c r="H95" s="36"/>
      <c r="I95" s="36"/>
      <c r="J95" s="36"/>
      <c r="K95" s="33"/>
      <c r="L95" s="33"/>
      <c r="M95" s="33"/>
      <c r="N95" s="36"/>
      <c r="O95" s="37"/>
      <c r="P95" s="37"/>
    </row>
    <row r="96" spans="1:16" ht="15" customHeight="1">
      <c r="A96" s="177"/>
      <c r="B96" s="177"/>
      <c r="C96" s="26" t="s">
        <v>49</v>
      </c>
      <c r="D96" s="173" t="s">
        <v>148</v>
      </c>
      <c r="E96" s="173"/>
      <c r="F96" s="29">
        <v>85</v>
      </c>
      <c r="G96" s="35"/>
      <c r="H96" s="36"/>
      <c r="I96" s="36"/>
      <c r="J96" s="36"/>
      <c r="K96" s="33"/>
      <c r="L96" s="33"/>
      <c r="M96" s="33"/>
      <c r="N96" s="36"/>
      <c r="O96" s="37"/>
      <c r="P96" s="37"/>
    </row>
    <row r="97" spans="1:16" ht="42.75" customHeight="1">
      <c r="A97" s="177"/>
      <c r="B97" s="177"/>
      <c r="C97" s="178" t="s">
        <v>149</v>
      </c>
      <c r="D97" s="178"/>
      <c r="E97" s="178"/>
      <c r="F97" s="29">
        <v>86</v>
      </c>
      <c r="G97" s="35">
        <f>G98+G124+G115+G111</f>
        <v>33633</v>
      </c>
      <c r="H97" s="36">
        <f>H98+H124+H115+H111</f>
        <v>33994</v>
      </c>
      <c r="I97" s="36">
        <f>I98+I124+I115+I111</f>
        <v>33994</v>
      </c>
      <c r="J97" s="36">
        <f>J98+J124+J115+J111</f>
        <v>33337</v>
      </c>
      <c r="K97" s="33">
        <f aca="true" t="shared" si="13" ref="K97:K104">N97/4</f>
        <v>10211.5</v>
      </c>
      <c r="L97" s="33">
        <f aca="true" t="shared" si="14" ref="L97:L104">K97+K97</f>
        <v>20423</v>
      </c>
      <c r="M97" s="33">
        <f aca="true" t="shared" si="15" ref="M97:M104">L97+K97</f>
        <v>30634.5</v>
      </c>
      <c r="N97" s="36">
        <f>N98+N124+N115+N111</f>
        <v>40846</v>
      </c>
      <c r="O97" s="37">
        <f>N97/J97*100</f>
        <v>122.52452230254671</v>
      </c>
      <c r="P97" s="37">
        <f>J97/G97*100</f>
        <v>99.11991199119912</v>
      </c>
    </row>
    <row r="98" spans="1:16" ht="21" customHeight="1">
      <c r="A98" s="177"/>
      <c r="B98" s="177"/>
      <c r="C98" s="26" t="s">
        <v>150</v>
      </c>
      <c r="D98" s="178" t="s">
        <v>151</v>
      </c>
      <c r="E98" s="178"/>
      <c r="F98" s="29">
        <v>87</v>
      </c>
      <c r="G98" s="35">
        <f>G99+G103</f>
        <v>31600</v>
      </c>
      <c r="H98" s="36">
        <f>H99+H103</f>
        <v>31947</v>
      </c>
      <c r="I98" s="36">
        <f>I99+I103</f>
        <v>31947</v>
      </c>
      <c r="J98" s="36">
        <f>J99+J103</f>
        <v>31789</v>
      </c>
      <c r="K98" s="33">
        <f t="shared" si="13"/>
        <v>9672.5</v>
      </c>
      <c r="L98" s="33">
        <f t="shared" si="14"/>
        <v>19345</v>
      </c>
      <c r="M98" s="33">
        <f t="shared" si="15"/>
        <v>29017.5</v>
      </c>
      <c r="N98" s="36">
        <f>N99+N103</f>
        <v>38690</v>
      </c>
      <c r="O98" s="37">
        <f>N98/J98*100</f>
        <v>121.70876718361698</v>
      </c>
      <c r="P98" s="37">
        <f>J98/G98*100</f>
        <v>100.59810126582278</v>
      </c>
    </row>
    <row r="99" spans="1:16" ht="24.75" customHeight="1">
      <c r="A99" s="177"/>
      <c r="B99" s="177"/>
      <c r="C99" s="26" t="s">
        <v>152</v>
      </c>
      <c r="D99" s="173" t="s">
        <v>153</v>
      </c>
      <c r="E99" s="173"/>
      <c r="F99" s="29">
        <v>88</v>
      </c>
      <c r="G99" s="35">
        <f>G100+G101</f>
        <v>28267</v>
      </c>
      <c r="H99" s="36">
        <f>H100+H101</f>
        <v>28337</v>
      </c>
      <c r="I99" s="36">
        <f>I100+I101</f>
        <v>28337</v>
      </c>
      <c r="J99" s="36">
        <f>J100+J101</f>
        <v>28136</v>
      </c>
      <c r="K99" s="33">
        <f t="shared" si="13"/>
        <v>8656.25</v>
      </c>
      <c r="L99" s="33">
        <f t="shared" si="14"/>
        <v>17312.5</v>
      </c>
      <c r="M99" s="33">
        <f t="shared" si="15"/>
        <v>25968.75</v>
      </c>
      <c r="N99" s="36">
        <f>N100+N101</f>
        <v>34625</v>
      </c>
      <c r="O99" s="37">
        <f>N99/J99*100</f>
        <v>123.06297981234007</v>
      </c>
      <c r="P99" s="37">
        <f>J99/G99*100</f>
        <v>99.53656206884352</v>
      </c>
    </row>
    <row r="100" spans="1:16" ht="15" customHeight="1">
      <c r="A100" s="177"/>
      <c r="B100" s="177"/>
      <c r="C100" s="177"/>
      <c r="D100" s="173" t="s">
        <v>154</v>
      </c>
      <c r="E100" s="173"/>
      <c r="F100" s="29">
        <v>89</v>
      </c>
      <c r="G100" s="35">
        <v>23659</v>
      </c>
      <c r="H100" s="36">
        <v>24006</v>
      </c>
      <c r="I100" s="36">
        <v>24006</v>
      </c>
      <c r="J100" s="36">
        <v>23304</v>
      </c>
      <c r="K100" s="33">
        <f t="shared" si="13"/>
        <v>7107.25</v>
      </c>
      <c r="L100" s="33">
        <f t="shared" si="14"/>
        <v>14214.5</v>
      </c>
      <c r="M100" s="33">
        <f t="shared" si="15"/>
        <v>21321.75</v>
      </c>
      <c r="N100" s="36">
        <v>28429</v>
      </c>
      <c r="O100" s="37">
        <f>N100/J100*100</f>
        <v>121.99193271541367</v>
      </c>
      <c r="P100" s="37">
        <f>J100/G100*100</f>
        <v>98.49951392704679</v>
      </c>
    </row>
    <row r="101" spans="1:16" ht="25.5" customHeight="1">
      <c r="A101" s="177"/>
      <c r="B101" s="177"/>
      <c r="C101" s="177"/>
      <c r="D101" s="173" t="s">
        <v>155</v>
      </c>
      <c r="E101" s="173"/>
      <c r="F101" s="29">
        <v>90</v>
      </c>
      <c r="G101" s="35">
        <v>4608</v>
      </c>
      <c r="H101" s="36">
        <v>4331</v>
      </c>
      <c r="I101" s="36">
        <v>4331</v>
      </c>
      <c r="J101" s="36">
        <v>4832</v>
      </c>
      <c r="K101" s="33">
        <f t="shared" si="13"/>
        <v>1549</v>
      </c>
      <c r="L101" s="33">
        <f t="shared" si="14"/>
        <v>3098</v>
      </c>
      <c r="M101" s="33">
        <f t="shared" si="15"/>
        <v>4647</v>
      </c>
      <c r="N101" s="36">
        <v>6196</v>
      </c>
      <c r="O101" s="37">
        <f>N101/J101*100</f>
        <v>128.22847682119206</v>
      </c>
      <c r="P101" s="37">
        <f>J101/G101*100</f>
        <v>104.86111111111111</v>
      </c>
    </row>
    <row r="102" spans="1:16" ht="12.75" customHeight="1">
      <c r="A102" s="177"/>
      <c r="B102" s="177"/>
      <c r="C102" s="177"/>
      <c r="D102" s="173" t="s">
        <v>156</v>
      </c>
      <c r="E102" s="173"/>
      <c r="F102" s="29">
        <v>91</v>
      </c>
      <c r="G102" s="35">
        <v>0</v>
      </c>
      <c r="H102" s="36">
        <v>0</v>
      </c>
      <c r="I102" s="36">
        <v>0</v>
      </c>
      <c r="J102" s="36">
        <v>0</v>
      </c>
      <c r="K102" s="33">
        <f t="shared" si="13"/>
        <v>0</v>
      </c>
      <c r="L102" s="33">
        <f t="shared" si="14"/>
        <v>0</v>
      </c>
      <c r="M102" s="33">
        <f t="shared" si="15"/>
        <v>0</v>
      </c>
      <c r="N102" s="36">
        <v>0</v>
      </c>
      <c r="O102" s="37"/>
      <c r="P102" s="37"/>
    </row>
    <row r="103" spans="1:16" ht="26.25" customHeight="1">
      <c r="A103" s="177"/>
      <c r="B103" s="177"/>
      <c r="C103" s="26" t="s">
        <v>157</v>
      </c>
      <c r="D103" s="173" t="s">
        <v>158</v>
      </c>
      <c r="E103" s="173"/>
      <c r="F103" s="29">
        <v>92</v>
      </c>
      <c r="G103" s="35">
        <f>G104+G107+G108+G109</f>
        <v>3333</v>
      </c>
      <c r="H103" s="36">
        <v>3610</v>
      </c>
      <c r="I103" s="36">
        <v>3610</v>
      </c>
      <c r="J103" s="36">
        <f>J104+J107</f>
        <v>3653</v>
      </c>
      <c r="K103" s="33">
        <f t="shared" si="13"/>
        <v>1016.25</v>
      </c>
      <c r="L103" s="33">
        <f t="shared" si="14"/>
        <v>2032.5</v>
      </c>
      <c r="M103" s="33">
        <f t="shared" si="15"/>
        <v>3048.75</v>
      </c>
      <c r="N103" s="36">
        <f>N104+N107</f>
        <v>4065</v>
      </c>
      <c r="O103" s="37">
        <f>N103/J103*100</f>
        <v>111.2784013139885</v>
      </c>
      <c r="P103" s="37">
        <f>J103/G103*100</f>
        <v>109.60096009600959</v>
      </c>
    </row>
    <row r="104" spans="1:16" ht="39.75" customHeight="1">
      <c r="A104" s="177"/>
      <c r="B104" s="177"/>
      <c r="C104" s="26"/>
      <c r="D104" s="173" t="s">
        <v>159</v>
      </c>
      <c r="E104" s="173"/>
      <c r="F104" s="29">
        <v>93</v>
      </c>
      <c r="G104" s="35">
        <v>387</v>
      </c>
      <c r="H104" s="36">
        <v>310</v>
      </c>
      <c r="I104" s="36">
        <v>310</v>
      </c>
      <c r="J104" s="36">
        <v>331</v>
      </c>
      <c r="K104" s="33">
        <f t="shared" si="13"/>
        <v>133.75</v>
      </c>
      <c r="L104" s="33">
        <f t="shared" si="14"/>
        <v>267.5</v>
      </c>
      <c r="M104" s="33">
        <f t="shared" si="15"/>
        <v>401.25</v>
      </c>
      <c r="N104" s="36">
        <v>535</v>
      </c>
      <c r="O104" s="37">
        <f>N104/J104*100</f>
        <v>161.63141993957703</v>
      </c>
      <c r="P104" s="37">
        <f>J104/G104*100</f>
        <v>85.52971576227391</v>
      </c>
    </row>
    <row r="105" spans="1:16" ht="26.25" customHeight="1">
      <c r="A105" s="177"/>
      <c r="B105" s="177"/>
      <c r="C105" s="26"/>
      <c r="D105" s="34"/>
      <c r="E105" s="34" t="s">
        <v>160</v>
      </c>
      <c r="F105" s="29">
        <v>94</v>
      </c>
      <c r="G105" s="35"/>
      <c r="H105" s="36"/>
      <c r="I105" s="36"/>
      <c r="J105" s="36"/>
      <c r="K105" s="33"/>
      <c r="L105" s="33"/>
      <c r="M105" s="33"/>
      <c r="N105" s="36"/>
      <c r="O105" s="37"/>
      <c r="P105" s="37"/>
    </row>
    <row r="106" spans="1:16" ht="39.75" customHeight="1">
      <c r="A106" s="177"/>
      <c r="B106" s="177"/>
      <c r="C106" s="26"/>
      <c r="D106" s="34"/>
      <c r="E106" s="34" t="s">
        <v>161</v>
      </c>
      <c r="F106" s="29">
        <v>95</v>
      </c>
      <c r="G106" s="35">
        <v>225</v>
      </c>
      <c r="H106" s="36">
        <v>225</v>
      </c>
      <c r="I106" s="36">
        <v>225</v>
      </c>
      <c r="J106" s="36">
        <v>215</v>
      </c>
      <c r="K106" s="33">
        <f aca="true" t="shared" si="16" ref="K106:K112">N106/4</f>
        <v>112.5</v>
      </c>
      <c r="L106" s="33">
        <f aca="true" t="shared" si="17" ref="L106:L112">K106+K106</f>
        <v>225</v>
      </c>
      <c r="M106" s="33">
        <f aca="true" t="shared" si="18" ref="M106:M112">L106+K106</f>
        <v>337.5</v>
      </c>
      <c r="N106" s="36">
        <v>450</v>
      </c>
      <c r="O106" s="37">
        <f>N106/J106*100</f>
        <v>209.30232558139537</v>
      </c>
      <c r="P106" s="37">
        <f>J106/G106*100</f>
        <v>95.55555555555556</v>
      </c>
    </row>
    <row r="107" spans="1:16" ht="18.75" customHeight="1">
      <c r="A107" s="177"/>
      <c r="B107" s="177"/>
      <c r="C107" s="26"/>
      <c r="D107" s="173" t="s">
        <v>162</v>
      </c>
      <c r="E107" s="173"/>
      <c r="F107" s="29">
        <v>96</v>
      </c>
      <c r="G107" s="35">
        <v>2946</v>
      </c>
      <c r="H107" s="36">
        <v>3300</v>
      </c>
      <c r="I107" s="36">
        <v>3300</v>
      </c>
      <c r="J107" s="36">
        <v>3322</v>
      </c>
      <c r="K107" s="33">
        <f t="shared" si="16"/>
        <v>882.5</v>
      </c>
      <c r="L107" s="33">
        <f t="shared" si="17"/>
        <v>1765</v>
      </c>
      <c r="M107" s="33">
        <f t="shared" si="18"/>
        <v>2647.5</v>
      </c>
      <c r="N107" s="36">
        <v>3530</v>
      </c>
      <c r="O107" s="37">
        <f>N107/J107*100</f>
        <v>106.26128838049367</v>
      </c>
      <c r="P107" s="37">
        <f>J107/G107*100</f>
        <v>112.76306856754923</v>
      </c>
    </row>
    <row r="108" spans="1:16" ht="18" customHeight="1">
      <c r="A108" s="177"/>
      <c r="B108" s="177"/>
      <c r="C108" s="26"/>
      <c r="D108" s="173" t="s">
        <v>163</v>
      </c>
      <c r="E108" s="173"/>
      <c r="F108" s="29">
        <v>97</v>
      </c>
      <c r="G108" s="35">
        <v>0</v>
      </c>
      <c r="H108" s="36">
        <v>0</v>
      </c>
      <c r="I108" s="36">
        <v>0</v>
      </c>
      <c r="J108" s="36">
        <v>0</v>
      </c>
      <c r="K108" s="33">
        <f t="shared" si="16"/>
        <v>0</v>
      </c>
      <c r="L108" s="33">
        <f t="shared" si="17"/>
        <v>0</v>
      </c>
      <c r="M108" s="33">
        <f t="shared" si="18"/>
        <v>0</v>
      </c>
      <c r="N108" s="36">
        <v>0</v>
      </c>
      <c r="O108" s="37"/>
      <c r="P108" s="37"/>
    </row>
    <row r="109" spans="1:16" ht="27" customHeight="1">
      <c r="A109" s="177"/>
      <c r="B109" s="177"/>
      <c r="C109" s="26"/>
      <c r="D109" s="173" t="s">
        <v>164</v>
      </c>
      <c r="E109" s="173"/>
      <c r="F109" s="29">
        <v>98</v>
      </c>
      <c r="G109" s="35">
        <v>0</v>
      </c>
      <c r="H109" s="36">
        <v>0</v>
      </c>
      <c r="I109" s="36">
        <v>0</v>
      </c>
      <c r="J109" s="36">
        <v>0</v>
      </c>
      <c r="K109" s="33">
        <f t="shared" si="16"/>
        <v>0</v>
      </c>
      <c r="L109" s="33">
        <f t="shared" si="17"/>
        <v>0</v>
      </c>
      <c r="M109" s="33">
        <f t="shared" si="18"/>
        <v>0</v>
      </c>
      <c r="N109" s="36">
        <v>0</v>
      </c>
      <c r="O109" s="37"/>
      <c r="P109" s="37"/>
    </row>
    <row r="110" spans="1:16" ht="12" customHeight="1">
      <c r="A110" s="177"/>
      <c r="B110" s="177"/>
      <c r="C110" s="26"/>
      <c r="D110" s="173" t="s">
        <v>165</v>
      </c>
      <c r="E110" s="173"/>
      <c r="F110" s="29">
        <v>99</v>
      </c>
      <c r="G110" s="35"/>
      <c r="H110" s="36"/>
      <c r="I110" s="36"/>
      <c r="J110" s="36"/>
      <c r="K110" s="33">
        <f t="shared" si="16"/>
        <v>0</v>
      </c>
      <c r="L110" s="33">
        <f t="shared" si="17"/>
        <v>0</v>
      </c>
      <c r="M110" s="33">
        <f t="shared" si="18"/>
        <v>0</v>
      </c>
      <c r="N110" s="36"/>
      <c r="O110" s="37"/>
      <c r="P110" s="37"/>
    </row>
    <row r="111" spans="1:16" ht="25.5" customHeight="1">
      <c r="A111" s="177"/>
      <c r="B111" s="177"/>
      <c r="C111" s="26" t="s">
        <v>166</v>
      </c>
      <c r="D111" s="173" t="s">
        <v>167</v>
      </c>
      <c r="E111" s="173"/>
      <c r="F111" s="29">
        <v>100</v>
      </c>
      <c r="G111" s="35"/>
      <c r="H111" s="36"/>
      <c r="I111" s="36"/>
      <c r="J111" s="36"/>
      <c r="K111" s="33">
        <f t="shared" si="16"/>
        <v>5</v>
      </c>
      <c r="L111" s="33">
        <f t="shared" si="17"/>
        <v>10</v>
      </c>
      <c r="M111" s="33">
        <f t="shared" si="18"/>
        <v>15</v>
      </c>
      <c r="N111" s="36">
        <v>20</v>
      </c>
      <c r="O111" s="37"/>
      <c r="P111" s="37"/>
    </row>
    <row r="112" spans="1:16" ht="27" customHeight="1">
      <c r="A112" s="177"/>
      <c r="B112" s="177"/>
      <c r="C112" s="26"/>
      <c r="D112" s="173" t="s">
        <v>168</v>
      </c>
      <c r="E112" s="173"/>
      <c r="F112" s="29">
        <v>101</v>
      </c>
      <c r="G112" s="35"/>
      <c r="H112" s="36"/>
      <c r="I112" s="36"/>
      <c r="J112" s="36"/>
      <c r="K112" s="33">
        <f t="shared" si="16"/>
        <v>5</v>
      </c>
      <c r="L112" s="33">
        <f t="shared" si="17"/>
        <v>10</v>
      </c>
      <c r="M112" s="33">
        <f t="shared" si="18"/>
        <v>15</v>
      </c>
      <c r="N112" s="36">
        <v>20</v>
      </c>
      <c r="O112" s="37"/>
      <c r="P112" s="37"/>
    </row>
    <row r="113" spans="1:16" ht="24.75" customHeight="1">
      <c r="A113" s="177"/>
      <c r="B113" s="177"/>
      <c r="C113" s="26"/>
      <c r="D113" s="173" t="s">
        <v>169</v>
      </c>
      <c r="E113" s="173"/>
      <c r="F113" s="29">
        <v>102</v>
      </c>
      <c r="G113" s="35"/>
      <c r="H113" s="36"/>
      <c r="I113" s="36"/>
      <c r="J113" s="36"/>
      <c r="K113" s="33"/>
      <c r="L113" s="33"/>
      <c r="M113" s="33"/>
      <c r="N113" s="36"/>
      <c r="O113" s="37"/>
      <c r="P113" s="37"/>
    </row>
    <row r="114" spans="1:16" ht="38.25" customHeight="1">
      <c r="A114" s="177"/>
      <c r="B114" s="177"/>
      <c r="C114" s="26"/>
      <c r="D114" s="173" t="s">
        <v>170</v>
      </c>
      <c r="E114" s="173"/>
      <c r="F114" s="29">
        <v>103</v>
      </c>
      <c r="G114" s="35"/>
      <c r="H114" s="36"/>
      <c r="I114" s="36"/>
      <c r="J114" s="36"/>
      <c r="K114" s="33"/>
      <c r="L114" s="33"/>
      <c r="M114" s="33"/>
      <c r="N114" s="36"/>
      <c r="O114" s="37"/>
      <c r="P114" s="37"/>
    </row>
    <row r="115" spans="1:16" ht="50.25" customHeight="1">
      <c r="A115" s="177"/>
      <c r="B115" s="177"/>
      <c r="C115" s="26" t="s">
        <v>171</v>
      </c>
      <c r="D115" s="173" t="s">
        <v>172</v>
      </c>
      <c r="E115" s="173"/>
      <c r="F115" s="29">
        <v>104</v>
      </c>
      <c r="G115" s="35">
        <f>G116+G119</f>
        <v>1372</v>
      </c>
      <c r="H115" s="36">
        <f>H116+H119</f>
        <v>1409</v>
      </c>
      <c r="I115" s="36">
        <f>I116+I119</f>
        <v>1409</v>
      </c>
      <c r="J115" s="36">
        <f>J116+J119</f>
        <v>895</v>
      </c>
      <c r="K115" s="33">
        <f aca="true" t="shared" si="19" ref="K115:K122">N115/4</f>
        <v>339.25</v>
      </c>
      <c r="L115" s="33">
        <f aca="true" t="shared" si="20" ref="L115:L122">K115+K115</f>
        <v>678.5</v>
      </c>
      <c r="M115" s="33">
        <f aca="true" t="shared" si="21" ref="M115:M122">L115+K115</f>
        <v>1017.75</v>
      </c>
      <c r="N115" s="36">
        <f>N116+N119</f>
        <v>1357</v>
      </c>
      <c r="O115" s="37">
        <f>N115/J115*100</f>
        <v>151.62011173184356</v>
      </c>
      <c r="P115" s="37">
        <f>J115/G115*100</f>
        <v>65.2332361516035</v>
      </c>
    </row>
    <row r="116" spans="1:16" ht="13.5" customHeight="1">
      <c r="A116" s="177"/>
      <c r="B116" s="177"/>
      <c r="C116" s="177"/>
      <c r="D116" s="173" t="s">
        <v>173</v>
      </c>
      <c r="E116" s="173"/>
      <c r="F116" s="29">
        <v>105</v>
      </c>
      <c r="G116" s="35">
        <f>G117+G118</f>
        <v>1175</v>
      </c>
      <c r="H116" s="36">
        <f>H117+H118</f>
        <v>1064</v>
      </c>
      <c r="I116" s="36">
        <f>I117+I118</f>
        <v>1064</v>
      </c>
      <c r="J116" s="36">
        <f>J117+J118</f>
        <v>676</v>
      </c>
      <c r="K116" s="33">
        <f t="shared" si="19"/>
        <v>252.5</v>
      </c>
      <c r="L116" s="33">
        <f t="shared" si="20"/>
        <v>505</v>
      </c>
      <c r="M116" s="33">
        <f t="shared" si="21"/>
        <v>757.5</v>
      </c>
      <c r="N116" s="36">
        <f>N117+N118</f>
        <v>1010</v>
      </c>
      <c r="O116" s="37">
        <f>N116/J116*100</f>
        <v>149.40828402366864</v>
      </c>
      <c r="P116" s="37">
        <f>J116/G116*100</f>
        <v>57.53191489361702</v>
      </c>
    </row>
    <row r="117" spans="1:16" ht="13.5" customHeight="1">
      <c r="A117" s="177"/>
      <c r="B117" s="177"/>
      <c r="C117" s="177"/>
      <c r="D117" s="34"/>
      <c r="E117" s="39" t="s">
        <v>174</v>
      </c>
      <c r="F117" s="29">
        <v>106</v>
      </c>
      <c r="G117" s="35">
        <v>777</v>
      </c>
      <c r="H117" s="36">
        <v>709</v>
      </c>
      <c r="I117" s="36">
        <v>709</v>
      </c>
      <c r="J117" s="36">
        <v>676</v>
      </c>
      <c r="K117" s="33">
        <f t="shared" si="19"/>
        <v>168.25</v>
      </c>
      <c r="L117" s="33">
        <f t="shared" si="20"/>
        <v>336.5</v>
      </c>
      <c r="M117" s="33">
        <f t="shared" si="21"/>
        <v>504.75</v>
      </c>
      <c r="N117" s="36">
        <v>673</v>
      </c>
      <c r="O117" s="37">
        <f>N117/J117*100</f>
        <v>99.55621301775149</v>
      </c>
      <c r="P117" s="37">
        <f>J117/G117*100</f>
        <v>87.001287001287</v>
      </c>
    </row>
    <row r="118" spans="1:16" ht="13.5" customHeight="1">
      <c r="A118" s="177"/>
      <c r="B118" s="177"/>
      <c r="C118" s="177"/>
      <c r="D118" s="34"/>
      <c r="E118" s="39" t="s">
        <v>175</v>
      </c>
      <c r="F118" s="29">
        <v>107</v>
      </c>
      <c r="G118" s="35">
        <v>398</v>
      </c>
      <c r="H118" s="36">
        <v>355</v>
      </c>
      <c r="I118" s="36">
        <v>355</v>
      </c>
      <c r="J118" s="36">
        <v>0</v>
      </c>
      <c r="K118" s="33">
        <f t="shared" si="19"/>
        <v>84.25</v>
      </c>
      <c r="L118" s="33">
        <f t="shared" si="20"/>
        <v>168.5</v>
      </c>
      <c r="M118" s="33">
        <f t="shared" si="21"/>
        <v>252.75</v>
      </c>
      <c r="N118" s="36">
        <v>337</v>
      </c>
      <c r="O118" s="37"/>
      <c r="P118" s="37"/>
    </row>
    <row r="119" spans="1:16" ht="27" customHeight="1">
      <c r="A119" s="177"/>
      <c r="B119" s="177"/>
      <c r="C119" s="177"/>
      <c r="D119" s="173" t="s">
        <v>176</v>
      </c>
      <c r="E119" s="173"/>
      <c r="F119" s="29">
        <v>108</v>
      </c>
      <c r="G119" s="35">
        <f>G120+G121</f>
        <v>197</v>
      </c>
      <c r="H119" s="36">
        <f>H120+H121</f>
        <v>345</v>
      </c>
      <c r="I119" s="36">
        <f>I120+I121</f>
        <v>345</v>
      </c>
      <c r="J119" s="36">
        <f>J120+J121</f>
        <v>219</v>
      </c>
      <c r="K119" s="33">
        <f t="shared" si="19"/>
        <v>86.75</v>
      </c>
      <c r="L119" s="33">
        <f t="shared" si="20"/>
        <v>173.5</v>
      </c>
      <c r="M119" s="33">
        <f t="shared" si="21"/>
        <v>260.25</v>
      </c>
      <c r="N119" s="36">
        <f>N120+N121</f>
        <v>347</v>
      </c>
      <c r="O119" s="37">
        <f>N119/J119*100</f>
        <v>158.44748858447488</v>
      </c>
      <c r="P119" s="37">
        <f>J119/G119*100</f>
        <v>111.16751269035532</v>
      </c>
    </row>
    <row r="120" spans="1:16" ht="14.25" customHeight="1">
      <c r="A120" s="177"/>
      <c r="B120" s="177"/>
      <c r="C120" s="177"/>
      <c r="D120" s="34"/>
      <c r="E120" s="39" t="s">
        <v>174</v>
      </c>
      <c r="F120" s="29">
        <v>109</v>
      </c>
      <c r="G120" s="35">
        <v>197</v>
      </c>
      <c r="H120" s="36">
        <v>230</v>
      </c>
      <c r="I120" s="36">
        <v>230</v>
      </c>
      <c r="J120" s="36">
        <v>219</v>
      </c>
      <c r="K120" s="33">
        <f t="shared" si="19"/>
        <v>86.75</v>
      </c>
      <c r="L120" s="33">
        <f t="shared" si="20"/>
        <v>173.5</v>
      </c>
      <c r="M120" s="33">
        <f t="shared" si="21"/>
        <v>260.25</v>
      </c>
      <c r="N120" s="36">
        <v>347</v>
      </c>
      <c r="O120" s="37">
        <f>N120/J120*100</f>
        <v>158.44748858447488</v>
      </c>
      <c r="P120" s="37">
        <f>J120/G120*100</f>
        <v>111.16751269035532</v>
      </c>
    </row>
    <row r="121" spans="1:16" ht="14.25" customHeight="1">
      <c r="A121" s="177"/>
      <c r="B121" s="177"/>
      <c r="C121" s="177"/>
      <c r="D121" s="34"/>
      <c r="E121" s="39" t="s">
        <v>175</v>
      </c>
      <c r="F121" s="29">
        <v>110</v>
      </c>
      <c r="G121" s="35">
        <v>0</v>
      </c>
      <c r="H121" s="36">
        <v>115</v>
      </c>
      <c r="I121" s="36">
        <v>115</v>
      </c>
      <c r="J121" s="36">
        <v>0</v>
      </c>
      <c r="K121" s="33">
        <f t="shared" si="19"/>
        <v>0</v>
      </c>
      <c r="L121" s="33">
        <f t="shared" si="20"/>
        <v>0</v>
      </c>
      <c r="M121" s="33">
        <f t="shared" si="21"/>
        <v>0</v>
      </c>
      <c r="N121" s="36">
        <v>0</v>
      </c>
      <c r="O121" s="37"/>
      <c r="P121" s="37"/>
    </row>
    <row r="122" spans="1:16" ht="16.5" customHeight="1">
      <c r="A122" s="177"/>
      <c r="B122" s="177"/>
      <c r="C122" s="177"/>
      <c r="D122" s="173" t="s">
        <v>177</v>
      </c>
      <c r="E122" s="173"/>
      <c r="F122" s="29">
        <v>111</v>
      </c>
      <c r="G122" s="35">
        <v>0</v>
      </c>
      <c r="H122" s="36">
        <v>0</v>
      </c>
      <c r="I122" s="36">
        <v>0</v>
      </c>
      <c r="J122" s="36">
        <v>0</v>
      </c>
      <c r="K122" s="33">
        <f t="shared" si="19"/>
        <v>0</v>
      </c>
      <c r="L122" s="33">
        <f t="shared" si="20"/>
        <v>0</v>
      </c>
      <c r="M122" s="33">
        <f t="shared" si="21"/>
        <v>0</v>
      </c>
      <c r="N122" s="36">
        <v>0</v>
      </c>
      <c r="O122" s="37"/>
      <c r="P122" s="37"/>
    </row>
    <row r="123" spans="1:16" ht="26.25" customHeight="1">
      <c r="A123" s="177"/>
      <c r="B123" s="177"/>
      <c r="C123" s="26"/>
      <c r="D123" s="173" t="s">
        <v>178</v>
      </c>
      <c r="E123" s="173"/>
      <c r="F123" s="29">
        <v>112</v>
      </c>
      <c r="G123" s="35"/>
      <c r="H123" s="36"/>
      <c r="I123" s="36"/>
      <c r="J123" s="36"/>
      <c r="K123" s="33"/>
      <c r="L123" s="33"/>
      <c r="M123" s="33"/>
      <c r="N123" s="36"/>
      <c r="O123" s="37"/>
      <c r="P123" s="37"/>
    </row>
    <row r="124" spans="1:16" ht="24.75" customHeight="1">
      <c r="A124" s="177"/>
      <c r="B124" s="177"/>
      <c r="C124" s="26" t="s">
        <v>179</v>
      </c>
      <c r="D124" s="173" t="s">
        <v>180</v>
      </c>
      <c r="E124" s="173"/>
      <c r="F124" s="29">
        <v>113</v>
      </c>
      <c r="G124" s="35">
        <v>661</v>
      </c>
      <c r="H124" s="36">
        <v>638</v>
      </c>
      <c r="I124" s="36">
        <v>638</v>
      </c>
      <c r="J124" s="36">
        <v>653</v>
      </c>
      <c r="K124" s="33">
        <f>N124/4</f>
        <v>194.75</v>
      </c>
      <c r="L124" s="33">
        <f>K124+K124</f>
        <v>389.5</v>
      </c>
      <c r="M124" s="33">
        <f>L124+K124</f>
        <v>584.25</v>
      </c>
      <c r="N124" s="36">
        <v>779</v>
      </c>
      <c r="O124" s="37">
        <f>N124/J124*100</f>
        <v>119.29555895865238</v>
      </c>
      <c r="P124" s="37">
        <f>J124/G124*100</f>
        <v>98.78971255673223</v>
      </c>
    </row>
    <row r="125" spans="1:16" ht="38.25" customHeight="1">
      <c r="A125" s="177"/>
      <c r="B125" s="177"/>
      <c r="C125" s="178" t="s">
        <v>181</v>
      </c>
      <c r="D125" s="178"/>
      <c r="E125" s="178"/>
      <c r="F125" s="29">
        <v>114</v>
      </c>
      <c r="G125" s="35">
        <f>G126+G131+G132+G133</f>
        <v>303</v>
      </c>
      <c r="H125" s="36">
        <f>H126+H131+H132+H133</f>
        <v>433</v>
      </c>
      <c r="I125" s="36">
        <f>I126+I131+I132+I133</f>
        <v>433</v>
      </c>
      <c r="J125" s="36">
        <f>J126+J131+J132+J133</f>
        <v>816</v>
      </c>
      <c r="K125" s="33">
        <f>N125/4</f>
        <v>204</v>
      </c>
      <c r="L125" s="33">
        <f>K125+K125</f>
        <v>408</v>
      </c>
      <c r="M125" s="33">
        <f>L125+K125</f>
        <v>612</v>
      </c>
      <c r="N125" s="36">
        <f>N126+N131+N132+N133</f>
        <v>816</v>
      </c>
      <c r="O125" s="37">
        <f>N125/J125*100</f>
        <v>100</v>
      </c>
      <c r="P125" s="37">
        <f>J125/G125*100</f>
        <v>269.3069306930693</v>
      </c>
    </row>
    <row r="126" spans="1:16" ht="27.75" customHeight="1">
      <c r="A126" s="177"/>
      <c r="B126" s="177"/>
      <c r="C126" s="26" t="s">
        <v>27</v>
      </c>
      <c r="D126" s="173" t="s">
        <v>182</v>
      </c>
      <c r="E126" s="173"/>
      <c r="F126" s="29">
        <v>115</v>
      </c>
      <c r="G126" s="35">
        <v>31</v>
      </c>
      <c r="H126" s="36">
        <v>131</v>
      </c>
      <c r="I126" s="36">
        <v>131</v>
      </c>
      <c r="J126" s="36">
        <v>215</v>
      </c>
      <c r="K126" s="33">
        <f>N126/4</f>
        <v>45.5</v>
      </c>
      <c r="L126" s="33">
        <f>K126+K126</f>
        <v>91</v>
      </c>
      <c r="M126" s="33">
        <f>L126+K126</f>
        <v>136.5</v>
      </c>
      <c r="N126" s="36">
        <v>182</v>
      </c>
      <c r="O126" s="37">
        <f>N126/J126*100</f>
        <v>84.65116279069768</v>
      </c>
      <c r="P126" s="37"/>
    </row>
    <row r="127" spans="1:16" ht="15.75" customHeight="1">
      <c r="A127" s="177"/>
      <c r="B127" s="177"/>
      <c r="C127" s="26"/>
      <c r="D127" s="173" t="s">
        <v>183</v>
      </c>
      <c r="E127" s="173"/>
      <c r="F127" s="29">
        <v>116</v>
      </c>
      <c r="G127" s="35"/>
      <c r="H127" s="36"/>
      <c r="I127" s="36"/>
      <c r="J127" s="36"/>
      <c r="K127" s="33"/>
      <c r="L127" s="33"/>
      <c r="M127" s="33"/>
      <c r="N127" s="36"/>
      <c r="O127" s="37"/>
      <c r="P127" s="37"/>
    </row>
    <row r="128" spans="1:16" ht="15.75" customHeight="1">
      <c r="A128" s="177"/>
      <c r="B128" s="177"/>
      <c r="C128" s="26"/>
      <c r="D128" s="173" t="s">
        <v>184</v>
      </c>
      <c r="E128" s="173"/>
      <c r="F128" s="29">
        <v>117</v>
      </c>
      <c r="G128" s="35"/>
      <c r="H128" s="36"/>
      <c r="I128" s="36"/>
      <c r="J128" s="36"/>
      <c r="K128" s="33"/>
      <c r="L128" s="33"/>
      <c r="M128" s="33"/>
      <c r="N128" s="36"/>
      <c r="O128" s="37"/>
      <c r="P128" s="37"/>
    </row>
    <row r="129" spans="1:16" ht="15.75" customHeight="1">
      <c r="A129" s="177"/>
      <c r="B129" s="177"/>
      <c r="C129" s="26" t="s">
        <v>37</v>
      </c>
      <c r="D129" s="173" t="s">
        <v>185</v>
      </c>
      <c r="E129" s="173"/>
      <c r="F129" s="29">
        <v>118</v>
      </c>
      <c r="G129" s="35"/>
      <c r="H129" s="36"/>
      <c r="I129" s="36"/>
      <c r="J129" s="36"/>
      <c r="K129" s="33"/>
      <c r="L129" s="33"/>
      <c r="M129" s="33"/>
      <c r="N129" s="36"/>
      <c r="O129" s="37"/>
      <c r="P129" s="37"/>
    </row>
    <row r="130" spans="1:16" ht="27" customHeight="1">
      <c r="A130" s="177"/>
      <c r="B130" s="177"/>
      <c r="C130" s="26" t="s">
        <v>39</v>
      </c>
      <c r="D130" s="173" t="s">
        <v>186</v>
      </c>
      <c r="E130" s="173"/>
      <c r="F130" s="29">
        <v>119</v>
      </c>
      <c r="G130" s="35"/>
      <c r="H130" s="36"/>
      <c r="I130" s="36"/>
      <c r="J130" s="36"/>
      <c r="K130" s="33"/>
      <c r="L130" s="33"/>
      <c r="M130" s="33"/>
      <c r="N130" s="36"/>
      <c r="O130" s="37"/>
      <c r="P130" s="37"/>
    </row>
    <row r="131" spans="1:16" ht="16.5" customHeight="1">
      <c r="A131" s="177"/>
      <c r="B131" s="177"/>
      <c r="C131" s="26" t="s">
        <v>45</v>
      </c>
      <c r="D131" s="173" t="s">
        <v>141</v>
      </c>
      <c r="E131" s="173"/>
      <c r="F131" s="29">
        <v>120</v>
      </c>
      <c r="G131" s="35">
        <v>39</v>
      </c>
      <c r="H131" s="36">
        <v>69</v>
      </c>
      <c r="I131" s="36">
        <v>69</v>
      </c>
      <c r="J131" s="36">
        <v>41</v>
      </c>
      <c r="K131" s="33">
        <f>N131/4</f>
        <v>10.25</v>
      </c>
      <c r="L131" s="33">
        <f>K131+K131</f>
        <v>20.5</v>
      </c>
      <c r="M131" s="33">
        <f>L131+K131</f>
        <v>30.75</v>
      </c>
      <c r="N131" s="36">
        <v>41</v>
      </c>
      <c r="O131" s="37">
        <f>N131/J131*100</f>
        <v>100</v>
      </c>
      <c r="P131" s="37">
        <f>J131/G131*100</f>
        <v>105.12820512820514</v>
      </c>
    </row>
    <row r="132" spans="1:16" ht="26.25" customHeight="1">
      <c r="A132" s="177"/>
      <c r="B132" s="177"/>
      <c r="C132" s="26" t="s">
        <v>47</v>
      </c>
      <c r="D132" s="173" t="s">
        <v>187</v>
      </c>
      <c r="E132" s="173"/>
      <c r="F132" s="29">
        <v>121</v>
      </c>
      <c r="G132" s="35">
        <v>228</v>
      </c>
      <c r="H132" s="36">
        <v>228</v>
      </c>
      <c r="I132" s="36">
        <v>228</v>
      </c>
      <c r="J132" s="36">
        <v>218</v>
      </c>
      <c r="K132" s="33">
        <f>N132/4</f>
        <v>54.5</v>
      </c>
      <c r="L132" s="33">
        <f>K132+K132</f>
        <v>109</v>
      </c>
      <c r="M132" s="33">
        <f>L132+K132</f>
        <v>163.5</v>
      </c>
      <c r="N132" s="36">
        <v>218</v>
      </c>
      <c r="O132" s="37">
        <f>N132/J132*100</f>
        <v>100</v>
      </c>
      <c r="P132" s="37">
        <f>J132/G132*100</f>
        <v>95.6140350877193</v>
      </c>
    </row>
    <row r="133" spans="1:16" ht="26.25" customHeight="1">
      <c r="A133" s="177"/>
      <c r="B133" s="177"/>
      <c r="C133" s="24" t="s">
        <v>49</v>
      </c>
      <c r="D133" s="179" t="s">
        <v>188</v>
      </c>
      <c r="E133" s="179"/>
      <c r="F133" s="29">
        <v>122</v>
      </c>
      <c r="G133" s="35">
        <f>G138-G134</f>
        <v>5</v>
      </c>
      <c r="H133" s="36">
        <v>5</v>
      </c>
      <c r="I133" s="36">
        <v>5</v>
      </c>
      <c r="J133" s="36">
        <f>J134-J137</f>
        <v>342</v>
      </c>
      <c r="K133" s="33">
        <f>N133/4</f>
        <v>93.75</v>
      </c>
      <c r="L133" s="33">
        <f>K133+K133</f>
        <v>187.5</v>
      </c>
      <c r="M133" s="33">
        <f>L133+K133</f>
        <v>281.25</v>
      </c>
      <c r="N133" s="36">
        <v>375</v>
      </c>
      <c r="O133" s="37"/>
      <c r="P133" s="37"/>
    </row>
    <row r="134" spans="1:16" ht="25.5" customHeight="1">
      <c r="A134" s="177"/>
      <c r="B134" s="26"/>
      <c r="C134" s="26"/>
      <c r="D134" s="26" t="s">
        <v>51</v>
      </c>
      <c r="E134" s="34" t="s">
        <v>189</v>
      </c>
      <c r="F134" s="29">
        <v>123</v>
      </c>
      <c r="G134" s="35">
        <v>8</v>
      </c>
      <c r="H134" s="36"/>
      <c r="I134" s="36"/>
      <c r="J134" s="36">
        <v>566</v>
      </c>
      <c r="K134" s="33">
        <f>N134/4</f>
        <v>141.5</v>
      </c>
      <c r="L134" s="33">
        <f>K134+K134</f>
        <v>283</v>
      </c>
      <c r="M134" s="33">
        <f>L134+K134</f>
        <v>424.5</v>
      </c>
      <c r="N134" s="36">
        <v>566</v>
      </c>
      <c r="O134" s="37"/>
      <c r="P134" s="37"/>
    </row>
    <row r="135" spans="1:16" ht="25.5" customHeight="1">
      <c r="A135" s="177"/>
      <c r="B135" s="26"/>
      <c r="C135" s="26"/>
      <c r="D135" s="26" t="s">
        <v>190</v>
      </c>
      <c r="E135" s="39" t="s">
        <v>191</v>
      </c>
      <c r="F135" s="29">
        <v>124</v>
      </c>
      <c r="G135" s="35"/>
      <c r="H135" s="36"/>
      <c r="I135" s="36"/>
      <c r="J135" s="36"/>
      <c r="K135" s="33"/>
      <c r="L135" s="33"/>
      <c r="M135" s="33"/>
      <c r="N135" s="36"/>
      <c r="O135" s="37"/>
      <c r="P135" s="37"/>
    </row>
    <row r="136" spans="1:16" ht="25.5" customHeight="1">
      <c r="A136" s="177"/>
      <c r="B136" s="26"/>
      <c r="C136" s="26"/>
      <c r="D136" s="26" t="s">
        <v>192</v>
      </c>
      <c r="E136" s="39" t="s">
        <v>193</v>
      </c>
      <c r="F136" s="29">
        <v>125</v>
      </c>
      <c r="G136" s="35"/>
      <c r="H136" s="36"/>
      <c r="I136" s="36"/>
      <c r="J136" s="36"/>
      <c r="K136" s="33"/>
      <c r="L136" s="33"/>
      <c r="M136" s="33"/>
      <c r="N136" s="36"/>
      <c r="O136" s="37"/>
      <c r="P136" s="37"/>
    </row>
    <row r="137" spans="1:16" ht="29.25" customHeight="1">
      <c r="A137" s="177"/>
      <c r="B137" s="26"/>
      <c r="C137" s="26"/>
      <c r="D137" s="26" t="s">
        <v>53</v>
      </c>
      <c r="E137" s="34" t="s">
        <v>194</v>
      </c>
      <c r="F137" s="29">
        <v>126</v>
      </c>
      <c r="G137" s="35"/>
      <c r="H137" s="36"/>
      <c r="I137" s="36"/>
      <c r="J137" s="36">
        <v>224</v>
      </c>
      <c r="K137" s="33">
        <f>N137/4</f>
        <v>47.75</v>
      </c>
      <c r="L137" s="33">
        <f>K137+K137</f>
        <v>95.5</v>
      </c>
      <c r="M137" s="33">
        <f>L137+K137</f>
        <v>143.25</v>
      </c>
      <c r="N137" s="36">
        <v>191</v>
      </c>
      <c r="O137" s="37"/>
      <c r="P137" s="37"/>
    </row>
    <row r="138" spans="1:16" ht="25.5" customHeight="1">
      <c r="A138" s="177"/>
      <c r="B138" s="26"/>
      <c r="C138" s="26"/>
      <c r="D138" s="34" t="s">
        <v>195</v>
      </c>
      <c r="E138" s="34" t="s">
        <v>196</v>
      </c>
      <c r="F138" s="29">
        <v>127</v>
      </c>
      <c r="G138" s="35">
        <v>13</v>
      </c>
      <c r="H138" s="36"/>
      <c r="I138" s="36"/>
      <c r="J138" s="36"/>
      <c r="K138" s="33"/>
      <c r="L138" s="33"/>
      <c r="M138" s="33"/>
      <c r="N138" s="36"/>
      <c r="O138" s="37"/>
      <c r="P138" s="37"/>
    </row>
    <row r="139" spans="1:16" ht="13.5" customHeight="1">
      <c r="A139" s="177"/>
      <c r="B139" s="26"/>
      <c r="C139" s="26"/>
      <c r="D139" s="34"/>
      <c r="E139" s="34" t="s">
        <v>197</v>
      </c>
      <c r="F139" s="29">
        <v>128</v>
      </c>
      <c r="G139" s="35"/>
      <c r="H139" s="36"/>
      <c r="I139" s="36"/>
      <c r="J139" s="36"/>
      <c r="K139" s="33"/>
      <c r="L139" s="33"/>
      <c r="M139" s="33"/>
      <c r="N139" s="36"/>
      <c r="O139" s="37"/>
      <c r="P139" s="37"/>
    </row>
    <row r="140" spans="1:16" ht="24" customHeight="1">
      <c r="A140" s="177"/>
      <c r="B140" s="26"/>
      <c r="C140" s="26"/>
      <c r="D140" s="34"/>
      <c r="E140" s="34" t="s">
        <v>198</v>
      </c>
      <c r="F140" s="29">
        <v>129</v>
      </c>
      <c r="G140" s="35"/>
      <c r="H140" s="36"/>
      <c r="I140" s="36"/>
      <c r="J140" s="36"/>
      <c r="K140" s="33"/>
      <c r="L140" s="33"/>
      <c r="M140" s="33"/>
      <c r="N140" s="36"/>
      <c r="O140" s="37"/>
      <c r="P140" s="37"/>
    </row>
    <row r="141" spans="1:16" ht="13.5" customHeight="1">
      <c r="A141" s="177"/>
      <c r="B141" s="26"/>
      <c r="C141" s="26"/>
      <c r="D141" s="34"/>
      <c r="E141" s="34" t="s">
        <v>199</v>
      </c>
      <c r="F141" s="29">
        <v>130</v>
      </c>
      <c r="G141" s="35"/>
      <c r="H141" s="36"/>
      <c r="I141" s="36"/>
      <c r="J141" s="36"/>
      <c r="K141" s="33"/>
      <c r="L141" s="33"/>
      <c r="M141" s="33"/>
      <c r="N141" s="36"/>
      <c r="O141" s="37"/>
      <c r="P141" s="37"/>
    </row>
    <row r="142" spans="1:16" ht="25.5" customHeight="1">
      <c r="A142" s="177"/>
      <c r="B142" s="26">
        <v>2</v>
      </c>
      <c r="C142" s="26"/>
      <c r="D142" s="173" t="s">
        <v>200</v>
      </c>
      <c r="E142" s="173"/>
      <c r="F142" s="29">
        <v>131</v>
      </c>
      <c r="G142" s="35"/>
      <c r="H142" s="36"/>
      <c r="I142" s="36"/>
      <c r="J142" s="36"/>
      <c r="K142" s="33"/>
      <c r="L142" s="33"/>
      <c r="M142" s="33"/>
      <c r="N142" s="36"/>
      <c r="O142" s="37"/>
      <c r="P142" s="37"/>
    </row>
    <row r="143" spans="1:16" ht="25.5" customHeight="1">
      <c r="A143" s="177"/>
      <c r="B143" s="177"/>
      <c r="C143" s="26" t="s">
        <v>27</v>
      </c>
      <c r="D143" s="173" t="s">
        <v>201</v>
      </c>
      <c r="E143" s="173"/>
      <c r="F143" s="29">
        <v>132</v>
      </c>
      <c r="G143" s="35"/>
      <c r="H143" s="36"/>
      <c r="I143" s="36"/>
      <c r="J143" s="36"/>
      <c r="K143" s="33"/>
      <c r="L143" s="33"/>
      <c r="M143" s="33"/>
      <c r="N143" s="36"/>
      <c r="O143" s="37"/>
      <c r="P143" s="37"/>
    </row>
    <row r="144" spans="1:16" ht="15.75" customHeight="1">
      <c r="A144" s="177"/>
      <c r="B144" s="177"/>
      <c r="C144" s="26"/>
      <c r="D144" s="34" t="s">
        <v>29</v>
      </c>
      <c r="E144" s="34" t="s">
        <v>202</v>
      </c>
      <c r="F144" s="29">
        <v>133</v>
      </c>
      <c r="G144" s="35"/>
      <c r="H144" s="36"/>
      <c r="I144" s="36"/>
      <c r="J144" s="36"/>
      <c r="K144" s="33"/>
      <c r="L144" s="33"/>
      <c r="M144" s="33"/>
      <c r="N144" s="36"/>
      <c r="O144" s="37"/>
      <c r="P144" s="37"/>
    </row>
    <row r="145" spans="1:16" ht="16.5" customHeight="1">
      <c r="A145" s="177"/>
      <c r="B145" s="177"/>
      <c r="C145" s="26"/>
      <c r="D145" s="34" t="s">
        <v>31</v>
      </c>
      <c r="E145" s="34" t="s">
        <v>203</v>
      </c>
      <c r="F145" s="29">
        <v>134</v>
      </c>
      <c r="G145" s="35"/>
      <c r="H145" s="36"/>
      <c r="I145" s="36"/>
      <c r="J145" s="36"/>
      <c r="K145" s="33"/>
      <c r="L145" s="33"/>
      <c r="M145" s="33"/>
      <c r="N145" s="36"/>
      <c r="O145" s="37"/>
      <c r="P145" s="37"/>
    </row>
    <row r="146" spans="1:16" ht="25.5" customHeight="1">
      <c r="A146" s="177"/>
      <c r="B146" s="177"/>
      <c r="C146" s="26" t="s">
        <v>37</v>
      </c>
      <c r="D146" s="173" t="s">
        <v>204</v>
      </c>
      <c r="E146" s="173"/>
      <c r="F146" s="29">
        <v>135</v>
      </c>
      <c r="G146" s="35"/>
      <c r="H146" s="36"/>
      <c r="I146" s="36"/>
      <c r="J146" s="36"/>
      <c r="K146" s="33"/>
      <c r="L146" s="33"/>
      <c r="M146" s="33"/>
      <c r="N146" s="36"/>
      <c r="O146" s="37"/>
      <c r="P146" s="37"/>
    </row>
    <row r="147" spans="1:16" ht="15.75" customHeight="1">
      <c r="A147" s="177"/>
      <c r="B147" s="177"/>
      <c r="C147" s="26"/>
      <c r="D147" s="34" t="s">
        <v>77</v>
      </c>
      <c r="E147" s="34" t="s">
        <v>202</v>
      </c>
      <c r="F147" s="29">
        <v>136</v>
      </c>
      <c r="G147" s="40"/>
      <c r="H147" s="41"/>
      <c r="I147" s="41"/>
      <c r="J147" s="41"/>
      <c r="K147" s="33"/>
      <c r="L147" s="33"/>
      <c r="M147" s="33"/>
      <c r="N147" s="41"/>
      <c r="O147" s="37"/>
      <c r="P147" s="37"/>
    </row>
    <row r="148" spans="1:16" ht="15.75" customHeight="1">
      <c r="A148" s="177"/>
      <c r="B148" s="177"/>
      <c r="C148" s="26"/>
      <c r="D148" s="34" t="s">
        <v>79</v>
      </c>
      <c r="E148" s="34" t="s">
        <v>203</v>
      </c>
      <c r="F148" s="29">
        <v>137</v>
      </c>
      <c r="G148" s="40"/>
      <c r="H148" s="41"/>
      <c r="I148" s="41"/>
      <c r="J148" s="41"/>
      <c r="K148" s="33"/>
      <c r="L148" s="33"/>
      <c r="M148" s="33"/>
      <c r="N148" s="41"/>
      <c r="O148" s="37"/>
      <c r="P148" s="37"/>
    </row>
    <row r="149" spans="1:16" ht="13.5" customHeight="1">
      <c r="A149" s="177"/>
      <c r="B149" s="177"/>
      <c r="C149" s="26" t="s">
        <v>39</v>
      </c>
      <c r="D149" s="173" t="s">
        <v>205</v>
      </c>
      <c r="E149" s="173"/>
      <c r="F149" s="29">
        <v>138</v>
      </c>
      <c r="G149" s="42"/>
      <c r="H149" s="43"/>
      <c r="I149" s="43"/>
      <c r="J149" s="43"/>
      <c r="K149" s="33"/>
      <c r="L149" s="33"/>
      <c r="M149" s="33"/>
      <c r="N149" s="43"/>
      <c r="O149" s="37"/>
      <c r="P149" s="37"/>
    </row>
    <row r="150" spans="1:16" ht="15.75" customHeight="1">
      <c r="A150" s="177"/>
      <c r="B150" s="26">
        <v>3</v>
      </c>
      <c r="C150" s="26"/>
      <c r="D150" s="173" t="s">
        <v>206</v>
      </c>
      <c r="E150" s="173"/>
      <c r="F150" s="29">
        <v>139</v>
      </c>
      <c r="G150" s="42"/>
      <c r="H150" s="43"/>
      <c r="I150" s="43"/>
      <c r="J150" s="43"/>
      <c r="K150" s="33"/>
      <c r="L150" s="33"/>
      <c r="M150" s="33"/>
      <c r="N150" s="43"/>
      <c r="O150" s="37"/>
      <c r="P150" s="37"/>
    </row>
    <row r="151" spans="1:16" ht="15.75" customHeight="1">
      <c r="A151" s="26"/>
      <c r="B151" s="26"/>
      <c r="C151" s="26"/>
      <c r="D151" s="34"/>
      <c r="E151" s="34"/>
      <c r="F151" s="29"/>
      <c r="G151" s="42"/>
      <c r="H151" s="43"/>
      <c r="I151" s="43"/>
      <c r="J151" s="43"/>
      <c r="K151" s="33"/>
      <c r="L151" s="33"/>
      <c r="M151" s="33"/>
      <c r="N151" s="43"/>
      <c r="O151" s="37"/>
      <c r="P151" s="37"/>
    </row>
    <row r="152" spans="1:16" ht="30" customHeight="1">
      <c r="A152" s="26" t="s">
        <v>207</v>
      </c>
      <c r="B152" s="26"/>
      <c r="C152" s="26"/>
      <c r="D152" s="173" t="s">
        <v>208</v>
      </c>
      <c r="E152" s="173"/>
      <c r="F152" s="29">
        <v>140</v>
      </c>
      <c r="G152" s="35">
        <f>G12-G40</f>
        <v>-1706</v>
      </c>
      <c r="H152" s="36">
        <f>H12-H40</f>
        <v>275</v>
      </c>
      <c r="I152" s="36">
        <f>I12-I40</f>
        <v>275</v>
      </c>
      <c r="J152" s="36">
        <f>J12-J40</f>
        <v>150</v>
      </c>
      <c r="K152" s="33">
        <f>N152/4</f>
        <v>57.5</v>
      </c>
      <c r="L152" s="33">
        <f>K152+K152</f>
        <v>115</v>
      </c>
      <c r="M152" s="33">
        <f>L152+K152</f>
        <v>172.5</v>
      </c>
      <c r="N152" s="36">
        <f>N12-N40</f>
        <v>230</v>
      </c>
      <c r="O152" s="37"/>
      <c r="P152" s="37"/>
    </row>
    <row r="153" spans="1:16" ht="14.25" customHeight="1">
      <c r="A153" s="26"/>
      <c r="B153" s="26"/>
      <c r="C153" s="26"/>
      <c r="D153" s="34"/>
      <c r="E153" s="34" t="s">
        <v>209</v>
      </c>
      <c r="F153" s="29">
        <v>141</v>
      </c>
      <c r="G153" s="42"/>
      <c r="H153" s="43"/>
      <c r="I153" s="43"/>
      <c r="J153" s="43"/>
      <c r="K153" s="32"/>
      <c r="L153" s="33"/>
      <c r="M153" s="29"/>
      <c r="N153" s="43"/>
      <c r="O153" s="37"/>
      <c r="P153" s="37"/>
    </row>
    <row r="154" spans="1:16" ht="15.75" customHeight="1">
      <c r="A154" s="26"/>
      <c r="B154" s="26"/>
      <c r="C154" s="26"/>
      <c r="D154" s="34"/>
      <c r="E154" s="34" t="s">
        <v>210</v>
      </c>
      <c r="F154" s="29">
        <v>142</v>
      </c>
      <c r="G154" s="42"/>
      <c r="H154" s="43"/>
      <c r="I154" s="43"/>
      <c r="J154" s="43"/>
      <c r="K154" s="32"/>
      <c r="L154" s="33"/>
      <c r="M154" s="29"/>
      <c r="N154" s="43"/>
      <c r="O154" s="37"/>
      <c r="P154" s="37"/>
    </row>
    <row r="155" spans="1:16" s="13" customFormat="1" ht="25.5" customHeight="1">
      <c r="A155" s="44" t="s">
        <v>211</v>
      </c>
      <c r="B155" s="44"/>
      <c r="C155" s="44"/>
      <c r="D155" s="174" t="s">
        <v>212</v>
      </c>
      <c r="E155" s="174"/>
      <c r="F155" s="29">
        <v>143</v>
      </c>
      <c r="G155" s="42">
        <v>0</v>
      </c>
      <c r="H155" s="43">
        <v>0</v>
      </c>
      <c r="I155" s="43">
        <v>0</v>
      </c>
      <c r="J155" s="43">
        <v>0</v>
      </c>
      <c r="K155" s="32">
        <v>0</v>
      </c>
      <c r="L155" s="33">
        <v>0</v>
      </c>
      <c r="M155" s="46">
        <v>0</v>
      </c>
      <c r="N155" s="43">
        <v>0</v>
      </c>
      <c r="O155" s="37"/>
      <c r="P155" s="37"/>
    </row>
    <row r="156" spans="1:16" ht="13.5" customHeight="1">
      <c r="A156" s="24" t="s">
        <v>213</v>
      </c>
      <c r="B156" s="24"/>
      <c r="C156" s="26"/>
      <c r="D156" s="173" t="s">
        <v>214</v>
      </c>
      <c r="E156" s="173"/>
      <c r="F156" s="29"/>
      <c r="G156" s="42"/>
      <c r="H156" s="43"/>
      <c r="I156" s="43"/>
      <c r="J156" s="43"/>
      <c r="K156" s="32"/>
      <c r="L156" s="33"/>
      <c r="M156" s="29"/>
      <c r="N156" s="43"/>
      <c r="O156" s="37"/>
      <c r="P156" s="37"/>
    </row>
    <row r="157" spans="1:16" ht="13.5" customHeight="1">
      <c r="A157" s="24"/>
      <c r="B157" s="24">
        <v>1</v>
      </c>
      <c r="C157" s="26"/>
      <c r="D157" s="173" t="s">
        <v>215</v>
      </c>
      <c r="E157" s="173"/>
      <c r="F157" s="29">
        <v>144</v>
      </c>
      <c r="G157" s="42"/>
      <c r="H157" s="43"/>
      <c r="I157" s="43"/>
      <c r="J157" s="43"/>
      <c r="K157" s="32"/>
      <c r="L157" s="33"/>
      <c r="M157" s="29"/>
      <c r="N157" s="43"/>
      <c r="O157" s="37"/>
      <c r="P157" s="37"/>
    </row>
    <row r="158" spans="1:16" ht="13.5" customHeight="1">
      <c r="A158" s="24"/>
      <c r="B158" s="24"/>
      <c r="C158" s="26" t="s">
        <v>27</v>
      </c>
      <c r="D158" s="173" t="s">
        <v>216</v>
      </c>
      <c r="E158" s="173"/>
      <c r="F158" s="29">
        <v>145</v>
      </c>
      <c r="G158" s="42"/>
      <c r="H158" s="43"/>
      <c r="I158" s="43"/>
      <c r="J158" s="43"/>
      <c r="K158" s="32"/>
      <c r="L158" s="33"/>
      <c r="M158" s="29"/>
      <c r="N158" s="43"/>
      <c r="O158" s="37"/>
      <c r="P158" s="37"/>
    </row>
    <row r="159" spans="1:16" ht="42.75" customHeight="1">
      <c r="A159" s="24"/>
      <c r="B159" s="24"/>
      <c r="C159" s="26" t="s">
        <v>37</v>
      </c>
      <c r="D159" s="173" t="s">
        <v>217</v>
      </c>
      <c r="E159" s="173"/>
      <c r="F159" s="29">
        <v>146</v>
      </c>
      <c r="G159" s="42"/>
      <c r="H159" s="43"/>
      <c r="I159" s="43"/>
      <c r="J159" s="43"/>
      <c r="K159" s="32"/>
      <c r="L159" s="33"/>
      <c r="M159" s="29"/>
      <c r="N159" s="43"/>
      <c r="O159" s="37"/>
      <c r="P159" s="37"/>
    </row>
    <row r="160" spans="1:16" ht="13.5" customHeight="1">
      <c r="A160" s="24"/>
      <c r="B160" s="24">
        <v>1</v>
      </c>
      <c r="C160" s="26"/>
      <c r="D160" s="178" t="s">
        <v>218</v>
      </c>
      <c r="E160" s="178"/>
      <c r="F160" s="29">
        <v>147</v>
      </c>
      <c r="G160" s="42">
        <v>31600</v>
      </c>
      <c r="H160" s="43">
        <v>31947</v>
      </c>
      <c r="I160" s="43">
        <v>31947</v>
      </c>
      <c r="J160" s="43">
        <v>31789</v>
      </c>
      <c r="K160" s="32">
        <v>8577</v>
      </c>
      <c r="L160" s="33">
        <v>16367</v>
      </c>
      <c r="M160" s="29">
        <v>24157</v>
      </c>
      <c r="N160" s="43">
        <v>38690</v>
      </c>
      <c r="O160" s="37">
        <f>N160/J160*100</f>
        <v>121.70876718361698</v>
      </c>
      <c r="P160" s="37">
        <f>J160/G160*100</f>
        <v>100.59810126582278</v>
      </c>
    </row>
    <row r="161" spans="1:16" ht="13.5" customHeight="1">
      <c r="A161" s="24"/>
      <c r="B161" s="24"/>
      <c r="C161" s="26" t="s">
        <v>27</v>
      </c>
      <c r="D161" s="177"/>
      <c r="E161" s="177"/>
      <c r="F161" s="29">
        <v>148</v>
      </c>
      <c r="G161" s="42"/>
      <c r="H161" s="43"/>
      <c r="I161" s="43"/>
      <c r="J161" s="43"/>
      <c r="K161" s="32"/>
      <c r="L161" s="33"/>
      <c r="M161" s="29"/>
      <c r="N161" s="43"/>
      <c r="O161" s="37"/>
      <c r="P161" s="37"/>
    </row>
    <row r="162" spans="1:16" ht="13.5" customHeight="1">
      <c r="A162" s="24"/>
      <c r="B162" s="24"/>
      <c r="C162" s="26" t="s">
        <v>37</v>
      </c>
      <c r="D162" s="177"/>
      <c r="E162" s="177"/>
      <c r="F162" s="29">
        <v>149</v>
      </c>
      <c r="G162" s="42"/>
      <c r="H162" s="43"/>
      <c r="I162" s="43"/>
      <c r="J162" s="43"/>
      <c r="K162" s="32"/>
      <c r="L162" s="33"/>
      <c r="M162" s="29"/>
      <c r="N162" s="43"/>
      <c r="O162" s="37"/>
      <c r="P162" s="37"/>
    </row>
    <row r="163" spans="1:16" ht="13.5" customHeight="1">
      <c r="A163" s="24"/>
      <c r="B163" s="24"/>
      <c r="C163" s="26" t="s">
        <v>39</v>
      </c>
      <c r="D163" s="177"/>
      <c r="E163" s="177"/>
      <c r="F163" s="29">
        <v>150</v>
      </c>
      <c r="G163" s="42"/>
      <c r="H163" s="43"/>
      <c r="I163" s="43"/>
      <c r="J163" s="43"/>
      <c r="K163" s="32"/>
      <c r="L163" s="33"/>
      <c r="M163" s="29"/>
      <c r="N163" s="43"/>
      <c r="O163" s="37"/>
      <c r="P163" s="37"/>
    </row>
    <row r="164" spans="1:16" ht="13.5" customHeight="1">
      <c r="A164" s="24"/>
      <c r="B164" s="24">
        <v>2</v>
      </c>
      <c r="C164" s="26"/>
      <c r="D164" s="173" t="s">
        <v>219</v>
      </c>
      <c r="E164" s="173"/>
      <c r="F164" s="29">
        <v>151</v>
      </c>
      <c r="G164" s="42">
        <v>28267</v>
      </c>
      <c r="H164" s="43">
        <v>28337</v>
      </c>
      <c r="I164" s="43">
        <v>28337</v>
      </c>
      <c r="J164" s="43">
        <v>28136</v>
      </c>
      <c r="K164" s="32">
        <v>7798</v>
      </c>
      <c r="L164" s="33">
        <v>14644</v>
      </c>
      <c r="M164" s="29">
        <v>21491</v>
      </c>
      <c r="N164" s="43">
        <v>34625</v>
      </c>
      <c r="O164" s="37">
        <f>N164/J164*100</f>
        <v>123.06297981234007</v>
      </c>
      <c r="P164" s="37">
        <f>J164/G164*100</f>
        <v>99.53656206884352</v>
      </c>
    </row>
    <row r="165" spans="1:16" ht="12.75" customHeight="1">
      <c r="A165" s="177"/>
      <c r="B165" s="26">
        <v>3</v>
      </c>
      <c r="C165" s="26"/>
      <c r="D165" s="173" t="s">
        <v>220</v>
      </c>
      <c r="E165" s="173"/>
      <c r="F165" s="29">
        <v>152</v>
      </c>
      <c r="G165" s="42">
        <v>759</v>
      </c>
      <c r="H165" s="43">
        <v>834</v>
      </c>
      <c r="I165" s="43">
        <v>834</v>
      </c>
      <c r="J165" s="43">
        <v>696</v>
      </c>
      <c r="K165" s="32">
        <v>846</v>
      </c>
      <c r="L165" s="33">
        <v>846</v>
      </c>
      <c r="M165" s="29">
        <v>846</v>
      </c>
      <c r="N165" s="43">
        <v>846</v>
      </c>
      <c r="O165" s="37">
        <f>N165/J165*100</f>
        <v>121.55172413793103</v>
      </c>
      <c r="P165" s="37">
        <f>J165/G165*100</f>
        <v>91.699604743083</v>
      </c>
    </row>
    <row r="166" spans="1:16" ht="12.75" customHeight="1">
      <c r="A166" s="177"/>
      <c r="B166" s="26">
        <v>4</v>
      </c>
      <c r="C166" s="26"/>
      <c r="D166" s="173" t="s">
        <v>221</v>
      </c>
      <c r="E166" s="173"/>
      <c r="F166" s="29">
        <v>153</v>
      </c>
      <c r="G166" s="42">
        <v>758</v>
      </c>
      <c r="H166" s="43">
        <v>833</v>
      </c>
      <c r="I166" s="43">
        <v>833</v>
      </c>
      <c r="J166" s="43">
        <v>695</v>
      </c>
      <c r="K166" s="32">
        <v>845</v>
      </c>
      <c r="L166" s="33">
        <v>845</v>
      </c>
      <c r="M166" s="29">
        <v>845</v>
      </c>
      <c r="N166" s="43">
        <v>845</v>
      </c>
      <c r="O166" s="37">
        <f>N166/J166*100</f>
        <v>121.58273381294964</v>
      </c>
      <c r="P166" s="37">
        <f>J166/G166*100</f>
        <v>91.688654353562</v>
      </c>
    </row>
    <row r="167" spans="1:16" ht="41.25" customHeight="1">
      <c r="A167" s="177"/>
      <c r="B167" s="26">
        <v>5</v>
      </c>
      <c r="C167" s="26" t="s">
        <v>27</v>
      </c>
      <c r="D167" s="173" t="s">
        <v>222</v>
      </c>
      <c r="E167" s="173"/>
      <c r="F167" s="29">
        <v>154</v>
      </c>
      <c r="G167" s="47">
        <f>(G160-G104-G109)/G166/12*1000</f>
        <v>3431.50835532102</v>
      </c>
      <c r="H167" s="48">
        <f>(H160-H104-H109)/H166/12*1000</f>
        <v>3164.9659863945576</v>
      </c>
      <c r="I167" s="48">
        <f>(I160-I104-I109)/I166/12*1000</f>
        <v>3164.9659863945576</v>
      </c>
      <c r="J167" s="48">
        <f>(J160-J104-J109)/J166/12*1000</f>
        <v>3771.9424460431655</v>
      </c>
      <c r="K167" s="48" t="s">
        <v>223</v>
      </c>
      <c r="L167" s="48" t="s">
        <v>223</v>
      </c>
      <c r="M167" s="48" t="s">
        <v>223</v>
      </c>
      <c r="N167" s="48">
        <f>(N160-N104-N109)/N166/12*1000</f>
        <v>3762.8205128205127</v>
      </c>
      <c r="O167" s="37">
        <f>N167/J167*100</f>
        <v>99.7581635098324</v>
      </c>
      <c r="P167" s="37">
        <f>J167/G167*100</f>
        <v>109.9208294275098</v>
      </c>
    </row>
    <row r="168" spans="1:16" ht="39.75" customHeight="1">
      <c r="A168" s="177"/>
      <c r="B168" s="26"/>
      <c r="C168" s="26" t="s">
        <v>224</v>
      </c>
      <c r="D168" s="173" t="s">
        <v>225</v>
      </c>
      <c r="E168" s="173"/>
      <c r="F168" s="29">
        <v>155</v>
      </c>
      <c r="G168" s="47"/>
      <c r="H168" s="48"/>
      <c r="I168" s="48"/>
      <c r="J168" s="48"/>
      <c r="K168" s="48" t="s">
        <v>223</v>
      </c>
      <c r="L168" s="48" t="s">
        <v>223</v>
      </c>
      <c r="M168" s="48" t="s">
        <v>223</v>
      </c>
      <c r="N168" s="48"/>
      <c r="O168" s="37"/>
      <c r="P168" s="37"/>
    </row>
    <row r="169" spans="1:16" ht="40.5" customHeight="1">
      <c r="A169" s="177"/>
      <c r="B169" s="26">
        <v>6</v>
      </c>
      <c r="C169" s="26" t="s">
        <v>27</v>
      </c>
      <c r="D169" s="173" t="s">
        <v>226</v>
      </c>
      <c r="E169" s="173"/>
      <c r="F169" s="29">
        <v>156</v>
      </c>
      <c r="G169" s="47">
        <f>G13/G166</f>
        <v>55.44854881266491</v>
      </c>
      <c r="H169" s="48">
        <f>H13/H166</f>
        <v>57.87875150060024</v>
      </c>
      <c r="I169" s="48">
        <f>I13/I166</f>
        <v>57.87875150060024</v>
      </c>
      <c r="J169" s="48">
        <f>J13/J166</f>
        <v>67.88345323741007</v>
      </c>
      <c r="K169" s="48" t="s">
        <v>223</v>
      </c>
      <c r="L169" s="48" t="s">
        <v>223</v>
      </c>
      <c r="M169" s="48" t="s">
        <v>223</v>
      </c>
      <c r="N169" s="48">
        <f>N13/N166</f>
        <v>69.53491124260356</v>
      </c>
      <c r="O169" s="37">
        <f>N169/J169*100</f>
        <v>102.43278431846686</v>
      </c>
      <c r="P169" s="37">
        <f>J169/G169*100</f>
        <v>122.42602320713021</v>
      </c>
    </row>
    <row r="170" spans="1:16" ht="38.25" customHeight="1">
      <c r="A170" s="177"/>
      <c r="B170" s="26"/>
      <c r="C170" s="26" t="s">
        <v>37</v>
      </c>
      <c r="D170" s="173" t="s">
        <v>227</v>
      </c>
      <c r="E170" s="173"/>
      <c r="F170" s="29">
        <v>157</v>
      </c>
      <c r="G170" s="42"/>
      <c r="H170" s="43"/>
      <c r="I170" s="43"/>
      <c r="J170" s="43"/>
      <c r="K170" s="32"/>
      <c r="L170" s="29"/>
      <c r="M170" s="29"/>
      <c r="N170" s="43"/>
      <c r="O170" s="37"/>
      <c r="P170" s="37"/>
    </row>
    <row r="171" spans="1:16" ht="27" customHeight="1">
      <c r="A171" s="177"/>
      <c r="B171" s="26"/>
      <c r="C171" s="26" t="s">
        <v>97</v>
      </c>
      <c r="D171" s="173" t="s">
        <v>228</v>
      </c>
      <c r="E171" s="173"/>
      <c r="F171" s="29">
        <v>158</v>
      </c>
      <c r="G171" s="35"/>
      <c r="H171" s="36"/>
      <c r="I171" s="36"/>
      <c r="J171" s="36"/>
      <c r="K171" s="29"/>
      <c r="L171" s="29"/>
      <c r="M171" s="29"/>
      <c r="N171" s="36"/>
      <c r="O171" s="37"/>
      <c r="P171" s="37"/>
    </row>
    <row r="172" spans="1:16" ht="15" customHeight="1">
      <c r="A172" s="177"/>
      <c r="B172" s="26"/>
      <c r="C172" s="26"/>
      <c r="D172" s="34"/>
      <c r="E172" s="34" t="s">
        <v>229</v>
      </c>
      <c r="F172" s="29">
        <v>159</v>
      </c>
      <c r="G172" s="42"/>
      <c r="H172" s="43"/>
      <c r="I172" s="43"/>
      <c r="J172" s="43"/>
      <c r="K172" s="32"/>
      <c r="L172" s="29"/>
      <c r="M172" s="29"/>
      <c r="N172" s="43"/>
      <c r="O172" s="37"/>
      <c r="P172" s="37"/>
    </row>
    <row r="173" spans="1:16" ht="15" customHeight="1">
      <c r="A173" s="177"/>
      <c r="B173" s="26"/>
      <c r="C173" s="26"/>
      <c r="D173" s="34"/>
      <c r="E173" s="34" t="s">
        <v>230</v>
      </c>
      <c r="F173" s="29">
        <v>160</v>
      </c>
      <c r="G173" s="42"/>
      <c r="H173" s="43"/>
      <c r="I173" s="43"/>
      <c r="J173" s="43"/>
      <c r="K173" s="32"/>
      <c r="L173" s="29"/>
      <c r="M173" s="29"/>
      <c r="N173" s="43"/>
      <c r="O173" s="37"/>
      <c r="P173" s="37"/>
    </row>
    <row r="174" spans="1:16" ht="15" customHeight="1">
      <c r="A174" s="177"/>
      <c r="B174" s="26"/>
      <c r="C174" s="26"/>
      <c r="D174" s="34"/>
      <c r="E174" s="34" t="s">
        <v>231</v>
      </c>
      <c r="F174" s="29">
        <v>161</v>
      </c>
      <c r="G174" s="42"/>
      <c r="H174" s="43"/>
      <c r="I174" s="43"/>
      <c r="J174" s="43"/>
      <c r="K174" s="32"/>
      <c r="L174" s="29"/>
      <c r="M174" s="29"/>
      <c r="N174" s="43"/>
      <c r="O174" s="37"/>
      <c r="P174" s="37"/>
    </row>
    <row r="175" spans="1:16" ht="26.25" customHeight="1">
      <c r="A175" s="177"/>
      <c r="B175" s="26"/>
      <c r="C175" s="26"/>
      <c r="D175" s="34"/>
      <c r="E175" s="34" t="s">
        <v>232</v>
      </c>
      <c r="F175" s="29">
        <v>162</v>
      </c>
      <c r="G175" s="42"/>
      <c r="H175" s="43"/>
      <c r="I175" s="43"/>
      <c r="J175" s="43"/>
      <c r="K175" s="32"/>
      <c r="L175" s="29"/>
      <c r="M175" s="29"/>
      <c r="N175" s="43"/>
      <c r="O175" s="37"/>
      <c r="P175" s="37"/>
    </row>
    <row r="176" spans="1:16" ht="15.75" customHeight="1">
      <c r="A176" s="26"/>
      <c r="B176" s="26">
        <v>7</v>
      </c>
      <c r="C176" s="26"/>
      <c r="D176" s="174" t="s">
        <v>233</v>
      </c>
      <c r="E176" s="174"/>
      <c r="F176" s="29">
        <v>163</v>
      </c>
      <c r="G176" s="42">
        <v>0</v>
      </c>
      <c r="H176" s="43">
        <v>0</v>
      </c>
      <c r="I176" s="43">
        <v>0</v>
      </c>
      <c r="J176" s="43">
        <v>1876</v>
      </c>
      <c r="K176" s="32">
        <v>1776</v>
      </c>
      <c r="L176" s="29">
        <v>1776</v>
      </c>
      <c r="M176" s="29">
        <v>1776</v>
      </c>
      <c r="N176" s="43">
        <v>1776</v>
      </c>
      <c r="O176" s="37"/>
      <c r="P176" s="37"/>
    </row>
    <row r="177" spans="1:16" ht="15" customHeight="1">
      <c r="A177" s="26"/>
      <c r="B177" s="26">
        <v>8</v>
      </c>
      <c r="C177" s="26"/>
      <c r="D177" s="174" t="s">
        <v>234</v>
      </c>
      <c r="E177" s="174"/>
      <c r="F177" s="29">
        <v>164</v>
      </c>
      <c r="G177" s="42">
        <v>952</v>
      </c>
      <c r="H177" s="43">
        <v>941</v>
      </c>
      <c r="I177" s="43">
        <v>941</v>
      </c>
      <c r="J177" s="43">
        <v>1536</v>
      </c>
      <c r="K177" s="32">
        <v>1436</v>
      </c>
      <c r="L177" s="29">
        <v>1436</v>
      </c>
      <c r="M177" s="29">
        <v>1436</v>
      </c>
      <c r="N177" s="43">
        <v>1436</v>
      </c>
      <c r="O177" s="33">
        <f>N177/J177*100</f>
        <v>93.48958333333334</v>
      </c>
      <c r="P177" s="33">
        <f>J177/G177*100</f>
        <v>161.34453781512605</v>
      </c>
    </row>
    <row r="178" spans="1:16" ht="25.5" customHeight="1">
      <c r="A178" s="26"/>
      <c r="B178" s="26"/>
      <c r="C178" s="26"/>
      <c r="D178" s="45"/>
      <c r="E178" s="24" t="s">
        <v>235</v>
      </c>
      <c r="F178" s="29">
        <v>165</v>
      </c>
      <c r="G178" s="42"/>
      <c r="H178" s="43"/>
      <c r="I178" s="43"/>
      <c r="J178" s="43"/>
      <c r="K178" s="32"/>
      <c r="L178" s="29"/>
      <c r="M178" s="29"/>
      <c r="N178" s="43"/>
      <c r="O178" s="33"/>
      <c r="P178" s="33"/>
    </row>
    <row r="179" spans="1:16" ht="15" customHeight="1">
      <c r="A179" s="26"/>
      <c r="B179" s="26"/>
      <c r="C179" s="26"/>
      <c r="D179" s="45"/>
      <c r="E179" s="24" t="s">
        <v>236</v>
      </c>
      <c r="F179" s="29">
        <v>166</v>
      </c>
      <c r="G179" s="42"/>
      <c r="H179" s="43"/>
      <c r="I179" s="43"/>
      <c r="J179" s="43"/>
      <c r="K179" s="32"/>
      <c r="L179" s="29"/>
      <c r="M179" s="29"/>
      <c r="N179" s="43"/>
      <c r="O179" s="33"/>
      <c r="P179" s="33"/>
    </row>
    <row r="180" spans="1:16" ht="15" customHeight="1">
      <c r="A180" s="26"/>
      <c r="B180" s="26"/>
      <c r="C180" s="26"/>
      <c r="D180" s="45"/>
      <c r="E180" s="45" t="s">
        <v>237</v>
      </c>
      <c r="F180" s="29">
        <v>167</v>
      </c>
      <c r="G180" s="42"/>
      <c r="H180" s="43"/>
      <c r="I180" s="43"/>
      <c r="J180" s="43"/>
      <c r="K180" s="32"/>
      <c r="L180" s="29"/>
      <c r="M180" s="29"/>
      <c r="N180" s="43"/>
      <c r="O180" s="33"/>
      <c r="P180" s="33"/>
    </row>
    <row r="181" spans="1:16" ht="15" customHeight="1">
      <c r="A181" s="26"/>
      <c r="B181" s="26"/>
      <c r="C181" s="26"/>
      <c r="D181" s="45"/>
      <c r="E181" s="45" t="s">
        <v>238</v>
      </c>
      <c r="F181" s="29">
        <v>168</v>
      </c>
      <c r="G181" s="42"/>
      <c r="H181" s="43"/>
      <c r="I181" s="43"/>
      <c r="J181" s="43"/>
      <c r="K181" s="32"/>
      <c r="L181" s="29"/>
      <c r="M181" s="29"/>
      <c r="N181" s="43"/>
      <c r="O181" s="33"/>
      <c r="P181" s="33"/>
    </row>
    <row r="182" spans="1:16" ht="15" customHeight="1">
      <c r="A182" s="26"/>
      <c r="B182" s="26"/>
      <c r="C182" s="26"/>
      <c r="D182" s="45"/>
      <c r="E182" s="45" t="s">
        <v>239</v>
      </c>
      <c r="F182" s="29">
        <v>169</v>
      </c>
      <c r="G182" s="42">
        <v>952</v>
      </c>
      <c r="H182" s="43">
        <v>941</v>
      </c>
      <c r="I182" s="43">
        <v>941</v>
      </c>
      <c r="J182" s="43">
        <v>1536</v>
      </c>
      <c r="K182" s="32">
        <v>1436</v>
      </c>
      <c r="L182" s="29">
        <v>1436</v>
      </c>
      <c r="M182" s="29">
        <v>1436</v>
      </c>
      <c r="N182" s="43">
        <v>1436</v>
      </c>
      <c r="O182" s="33">
        <f>N182/J182*100</f>
        <v>93.48958333333334</v>
      </c>
      <c r="P182" s="33">
        <f>J182/G182*100</f>
        <v>161.34453781512605</v>
      </c>
    </row>
    <row r="183" spans="1:16" ht="15" customHeight="1">
      <c r="A183" s="49"/>
      <c r="B183" s="49"/>
      <c r="C183" s="49"/>
      <c r="D183" s="50"/>
      <c r="E183" s="50"/>
      <c r="F183" s="51"/>
      <c r="G183" s="52"/>
      <c r="H183" s="52"/>
      <c r="I183" s="52"/>
      <c r="J183" s="52"/>
      <c r="K183" s="53"/>
      <c r="L183" s="21"/>
      <c r="M183" s="21"/>
      <c r="N183" s="52"/>
      <c r="O183" s="54"/>
      <c r="P183" s="55"/>
    </row>
    <row r="184" spans="1:16" ht="15" customHeight="1">
      <c r="A184" s="56"/>
      <c r="B184" s="56"/>
      <c r="C184" s="56"/>
      <c r="D184" s="50"/>
      <c r="E184" s="50"/>
      <c r="F184" s="57"/>
      <c r="G184" s="3" t="s">
        <v>240</v>
      </c>
      <c r="H184" s="3" t="s">
        <v>240</v>
      </c>
      <c r="I184" s="3" t="s">
        <v>240</v>
      </c>
      <c r="J184" s="3" t="s">
        <v>240</v>
      </c>
      <c r="K184" s="22"/>
      <c r="N184" s="3" t="s">
        <v>240</v>
      </c>
      <c r="O184" s="54"/>
      <c r="P184" s="55"/>
    </row>
    <row r="185" spans="1:16" ht="15" customHeight="1">
      <c r="A185" s="56"/>
      <c r="B185" s="56"/>
      <c r="C185" s="56"/>
      <c r="D185" s="50"/>
      <c r="E185" s="50"/>
      <c r="F185" s="57"/>
      <c r="G185" s="13"/>
      <c r="H185" s="13"/>
      <c r="I185" s="13"/>
      <c r="J185" s="13"/>
      <c r="K185" s="22"/>
      <c r="L185" s="57"/>
      <c r="M185" s="57"/>
      <c r="N185" s="13"/>
      <c r="O185" s="54"/>
      <c r="P185" s="58"/>
    </row>
    <row r="186" spans="1:17" ht="15.75" customHeight="1">
      <c r="A186" s="59"/>
      <c r="B186" s="59"/>
      <c r="C186" s="59"/>
      <c r="D186" s="59"/>
      <c r="E186" s="175" t="s">
        <v>241</v>
      </c>
      <c r="F186" s="175"/>
      <c r="G186" s="60"/>
      <c r="H186" s="61"/>
      <c r="I186" s="61"/>
      <c r="J186" s="176" t="s">
        <v>242</v>
      </c>
      <c r="K186" s="176"/>
      <c r="L186" s="176"/>
      <c r="M186" s="176"/>
      <c r="N186" s="176"/>
      <c r="O186" s="62"/>
      <c r="P186" s="62"/>
      <c r="Q186" s="3" t="s">
        <v>240</v>
      </c>
    </row>
    <row r="187" spans="1:16" s="13" customFormat="1" ht="15.75" customHeight="1">
      <c r="A187" s="171"/>
      <c r="B187" s="171"/>
      <c r="C187" s="172" t="s">
        <v>243</v>
      </c>
      <c r="D187" s="172"/>
      <c r="E187" s="172"/>
      <c r="F187" s="172"/>
      <c r="G187" s="172"/>
      <c r="H187" s="172"/>
      <c r="I187" s="172"/>
      <c r="J187" s="172"/>
      <c r="K187" s="172"/>
      <c r="L187" s="172"/>
      <c r="M187" s="172"/>
      <c r="N187" s="172"/>
      <c r="O187" s="63"/>
      <c r="P187" s="62"/>
    </row>
    <row r="188" spans="1:16" ht="15" customHeight="1">
      <c r="A188" s="59"/>
      <c r="B188" s="59"/>
      <c r="C188" s="59"/>
      <c r="D188" s="59"/>
      <c r="E188" s="64"/>
      <c r="F188" s="65"/>
      <c r="G188" s="66"/>
      <c r="H188" s="67"/>
      <c r="I188" s="67"/>
      <c r="J188" s="66"/>
      <c r="K188" s="11"/>
      <c r="L188" s="65"/>
      <c r="M188" s="65"/>
      <c r="N188" s="66"/>
      <c r="O188" s="68"/>
      <c r="P188" s="68"/>
    </row>
    <row r="189" spans="1:16" ht="15.75" customHeight="1">
      <c r="A189" s="59"/>
      <c r="B189" s="59"/>
      <c r="C189" s="59"/>
      <c r="D189" s="59"/>
      <c r="E189" s="64"/>
      <c r="F189" s="65"/>
      <c r="G189" s="66"/>
      <c r="H189" s="61"/>
      <c r="I189" s="61"/>
      <c r="J189" s="61"/>
      <c r="K189" s="11"/>
      <c r="L189" s="69"/>
      <c r="M189" s="69"/>
      <c r="N189" s="61"/>
      <c r="O189" s="58"/>
      <c r="P189" s="7"/>
    </row>
    <row r="190" spans="1:16" ht="15" customHeight="1">
      <c r="A190" s="59"/>
      <c r="B190" s="59"/>
      <c r="C190" s="59"/>
      <c r="D190" s="59"/>
      <c r="E190" s="64"/>
      <c r="F190" s="65"/>
      <c r="G190" s="66"/>
      <c r="H190" s="61"/>
      <c r="I190" s="61"/>
      <c r="J190" s="61"/>
      <c r="K190" s="11"/>
      <c r="L190" s="65"/>
      <c r="M190" s="65"/>
      <c r="N190" s="61"/>
      <c r="O190" s="68"/>
      <c r="P190" s="68"/>
    </row>
    <row r="191" spans="1:16" ht="15" customHeight="1">
      <c r="A191" s="59"/>
      <c r="B191" s="59"/>
      <c r="C191" s="59"/>
      <c r="D191" s="59"/>
      <c r="E191" s="64"/>
      <c r="F191" s="65"/>
      <c r="G191" s="66"/>
      <c r="H191" s="70"/>
      <c r="I191" s="70"/>
      <c r="J191" s="70"/>
      <c r="K191" s="11"/>
      <c r="L191" s="65"/>
      <c r="M191" s="65"/>
      <c r="N191" s="70"/>
      <c r="O191" s="68"/>
      <c r="P191" s="68"/>
    </row>
    <row r="192" spans="1:16" ht="15" customHeight="1">
      <c r="A192" s="59"/>
      <c r="B192" s="59"/>
      <c r="C192" s="59"/>
      <c r="D192" s="59"/>
      <c r="E192" s="64"/>
      <c r="F192" s="65"/>
      <c r="G192" s="66"/>
      <c r="H192" s="14"/>
      <c r="I192" s="14"/>
      <c r="J192" s="14"/>
      <c r="K192" s="11"/>
      <c r="L192" s="69"/>
      <c r="M192" s="69"/>
      <c r="N192" s="14"/>
      <c r="O192" s="68"/>
      <c r="P192" s="68"/>
    </row>
    <row r="193" spans="1:16" ht="15" customHeight="1">
      <c r="A193" s="59"/>
      <c r="B193" s="59"/>
      <c r="C193" s="59"/>
      <c r="D193" s="59"/>
      <c r="E193" s="64"/>
      <c r="F193" s="65"/>
      <c r="G193" s="70"/>
      <c r="H193" s="14"/>
      <c r="I193" s="14"/>
      <c r="J193" s="14"/>
      <c r="K193" s="11"/>
      <c r="L193" s="65"/>
      <c r="M193" s="65"/>
      <c r="N193" s="14"/>
      <c r="O193" s="68"/>
      <c r="P193" s="68"/>
    </row>
    <row r="194" spans="1:16" ht="15" customHeight="1">
      <c r="A194" s="59"/>
      <c r="B194" s="59"/>
      <c r="C194" s="59"/>
      <c r="D194" s="59"/>
      <c r="E194" s="64"/>
      <c r="F194" s="65"/>
      <c r="G194" s="14"/>
      <c r="K194" s="11"/>
      <c r="L194" s="69"/>
      <c r="M194" s="69"/>
      <c r="O194" s="68"/>
      <c r="P194" s="68"/>
    </row>
    <row r="195" spans="1:16" ht="15" customHeight="1">
      <c r="A195" s="59"/>
      <c r="B195" s="59"/>
      <c r="C195" s="59"/>
      <c r="D195" s="59"/>
      <c r="E195" s="64"/>
      <c r="F195" s="65"/>
      <c r="G195" s="14"/>
      <c r="K195" s="11"/>
      <c r="L195" s="69"/>
      <c r="M195" s="69"/>
      <c r="O195" s="68"/>
      <c r="P195" s="68"/>
    </row>
    <row r="196" spans="1:16" ht="15" customHeight="1">
      <c r="A196" s="59"/>
      <c r="B196" s="59"/>
      <c r="C196" s="59"/>
      <c r="D196" s="59"/>
      <c r="E196" s="64"/>
      <c r="F196" s="65"/>
      <c r="K196" s="11"/>
      <c r="L196" s="69"/>
      <c r="M196" s="69"/>
      <c r="O196" s="68"/>
      <c r="P196" s="68"/>
    </row>
    <row r="197" spans="1:16" ht="15" customHeight="1">
      <c r="A197" s="56"/>
      <c r="B197" s="56"/>
      <c r="C197" s="56"/>
      <c r="D197" s="56"/>
      <c r="E197" s="71"/>
      <c r="F197" s="57"/>
      <c r="K197" s="22"/>
      <c r="O197" s="68"/>
      <c r="P197" s="68"/>
    </row>
    <row r="198" spans="1:16" ht="15" customHeight="1">
      <c r="A198" s="56"/>
      <c r="B198" s="56"/>
      <c r="C198" s="56"/>
      <c r="D198" s="56"/>
      <c r="E198" s="71"/>
      <c r="F198" s="57"/>
      <c r="K198" s="22"/>
      <c r="O198" s="68"/>
      <c r="P198" s="68"/>
    </row>
    <row r="199" spans="1:16" ht="15" customHeight="1">
      <c r="A199" s="56"/>
      <c r="B199" s="56"/>
      <c r="C199" s="56"/>
      <c r="D199" s="56"/>
      <c r="E199" s="71"/>
      <c r="F199" s="57"/>
      <c r="K199" s="22"/>
      <c r="O199" s="58"/>
      <c r="P199" s="58"/>
    </row>
    <row r="200" spans="1:16" ht="15" customHeight="1">
      <c r="A200" s="56"/>
      <c r="B200" s="56"/>
      <c r="C200" s="56"/>
      <c r="D200" s="56"/>
      <c r="E200" s="71"/>
      <c r="F200" s="57"/>
      <c r="K200" s="22"/>
      <c r="O200" s="58"/>
      <c r="P200" s="58"/>
    </row>
    <row r="201" spans="1:16" ht="15" customHeight="1">
      <c r="A201" s="56"/>
      <c r="B201" s="56"/>
      <c r="C201" s="56"/>
      <c r="D201" s="56"/>
      <c r="E201" s="71"/>
      <c r="F201" s="57"/>
      <c r="K201" s="22"/>
      <c r="O201" s="58"/>
      <c r="P201" s="58"/>
    </row>
    <row r="202" spans="1:16" ht="15" customHeight="1">
      <c r="A202" s="56"/>
      <c r="B202" s="56"/>
      <c r="C202" s="56"/>
      <c r="D202" s="56"/>
      <c r="E202" s="71"/>
      <c r="F202" s="57"/>
      <c r="K202" s="22"/>
      <c r="O202" s="58"/>
      <c r="P202" s="58"/>
    </row>
    <row r="203" spans="1:16" ht="15" customHeight="1">
      <c r="A203" s="56"/>
      <c r="B203" s="56"/>
      <c r="C203" s="56"/>
      <c r="D203" s="56"/>
      <c r="E203" s="71"/>
      <c r="F203" s="57"/>
      <c r="K203" s="22"/>
      <c r="O203" s="58"/>
      <c r="P203" s="58"/>
    </row>
    <row r="204" spans="1:16" ht="15" customHeight="1">
      <c r="A204" s="56"/>
      <c r="B204" s="56"/>
      <c r="C204" s="56"/>
      <c r="D204" s="56"/>
      <c r="E204" s="71"/>
      <c r="F204" s="57"/>
      <c r="K204" s="22"/>
      <c r="O204" s="58"/>
      <c r="P204" s="58"/>
    </row>
    <row r="205" spans="1:16" ht="15" customHeight="1">
      <c r="A205" s="56"/>
      <c r="B205" s="56"/>
      <c r="C205" s="56"/>
      <c r="D205" s="56"/>
      <c r="E205" s="71"/>
      <c r="F205" s="57"/>
      <c r="K205" s="22"/>
      <c r="O205" s="58"/>
      <c r="P205" s="58"/>
    </row>
    <row r="206" spans="1:16" ht="15" customHeight="1">
      <c r="A206" s="56"/>
      <c r="B206" s="56"/>
      <c r="C206" s="56"/>
      <c r="D206" s="56"/>
      <c r="E206" s="71"/>
      <c r="F206" s="57"/>
      <c r="K206" s="22"/>
      <c r="O206" s="58"/>
      <c r="P206" s="58"/>
    </row>
    <row r="207" spans="1:16" ht="15" customHeight="1">
      <c r="A207" s="56"/>
      <c r="B207" s="56"/>
      <c r="C207" s="56"/>
      <c r="D207" s="56"/>
      <c r="E207" s="71"/>
      <c r="F207" s="57"/>
      <c r="K207" s="22"/>
      <c r="O207" s="58"/>
      <c r="P207" s="58"/>
    </row>
    <row r="208" spans="1:16" ht="15" customHeight="1">
      <c r="A208" s="56"/>
      <c r="B208" s="56"/>
      <c r="C208" s="56"/>
      <c r="D208" s="56"/>
      <c r="E208" s="71"/>
      <c r="F208" s="57"/>
      <c r="K208" s="22"/>
      <c r="O208" s="58"/>
      <c r="P208" s="58"/>
    </row>
    <row r="209" spans="1:16" ht="15" customHeight="1">
      <c r="A209" s="56"/>
      <c r="B209" s="56"/>
      <c r="C209" s="56"/>
      <c r="D209" s="56"/>
      <c r="E209" s="71"/>
      <c r="F209" s="57"/>
      <c r="K209" s="22"/>
      <c r="O209" s="58"/>
      <c r="P209" s="58"/>
    </row>
    <row r="210" spans="1:16" ht="15" customHeight="1">
      <c r="A210" s="56"/>
      <c r="B210" s="56"/>
      <c r="C210" s="56"/>
      <c r="D210" s="56"/>
      <c r="E210" s="71"/>
      <c r="F210" s="57"/>
      <c r="K210" s="22"/>
      <c r="O210" s="58"/>
      <c r="P210" s="58"/>
    </row>
    <row r="211" spans="1:16" ht="15" customHeight="1">
      <c r="A211" s="56"/>
      <c r="B211" s="56"/>
      <c r="C211" s="56"/>
      <c r="D211" s="56"/>
      <c r="E211" s="71"/>
      <c r="F211" s="57"/>
      <c r="K211" s="22"/>
      <c r="O211" s="58"/>
      <c r="P211" s="58"/>
    </row>
    <row r="212" spans="1:16" ht="15" customHeight="1">
      <c r="A212" s="56"/>
      <c r="B212" s="56"/>
      <c r="C212" s="56"/>
      <c r="D212" s="56"/>
      <c r="E212" s="71"/>
      <c r="F212" s="57"/>
      <c r="K212" s="22"/>
      <c r="O212" s="58"/>
      <c r="P212" s="58"/>
    </row>
    <row r="213" spans="1:16" ht="15" customHeight="1">
      <c r="A213" s="56"/>
      <c r="B213" s="56"/>
      <c r="C213" s="56"/>
      <c r="D213" s="56"/>
      <c r="E213" s="71"/>
      <c r="F213" s="57"/>
      <c r="K213" s="22"/>
      <c r="O213" s="58"/>
      <c r="P213" s="58"/>
    </row>
    <row r="214" spans="1:16" ht="15" customHeight="1">
      <c r="A214" s="56"/>
      <c r="B214" s="56"/>
      <c r="C214" s="56"/>
      <c r="D214" s="56"/>
      <c r="E214" s="71"/>
      <c r="F214" s="57"/>
      <c r="K214" s="22"/>
      <c r="O214" s="58"/>
      <c r="P214" s="58"/>
    </row>
    <row r="215" spans="1:16" ht="15" customHeight="1">
      <c r="A215" s="56"/>
      <c r="B215" s="56"/>
      <c r="C215" s="56"/>
      <c r="D215" s="56"/>
      <c r="E215" s="71"/>
      <c r="F215" s="57"/>
      <c r="K215" s="22"/>
      <c r="O215" s="58"/>
      <c r="P215" s="58"/>
    </row>
    <row r="216" spans="1:16" ht="15" customHeight="1">
      <c r="A216" s="56"/>
      <c r="B216" s="56"/>
      <c r="C216" s="56"/>
      <c r="D216" s="56"/>
      <c r="E216" s="71"/>
      <c r="F216" s="57"/>
      <c r="K216" s="22"/>
      <c r="O216" s="58"/>
      <c r="P216" s="58"/>
    </row>
    <row r="217" spans="1:16" ht="15" customHeight="1">
      <c r="A217" s="56"/>
      <c r="B217" s="56"/>
      <c r="C217" s="56"/>
      <c r="D217" s="56"/>
      <c r="E217" s="71"/>
      <c r="F217" s="57"/>
      <c r="K217" s="22"/>
      <c r="O217" s="58"/>
      <c r="P217" s="58"/>
    </row>
    <row r="218" spans="1:16" ht="15" customHeight="1">
      <c r="A218" s="56"/>
      <c r="B218" s="56"/>
      <c r="C218" s="56"/>
      <c r="D218" s="56"/>
      <c r="E218" s="71"/>
      <c r="F218" s="57"/>
      <c r="K218" s="22"/>
      <c r="O218" s="58"/>
      <c r="P218" s="58"/>
    </row>
    <row r="219" spans="1:16" ht="15" customHeight="1">
      <c r="A219" s="56"/>
      <c r="B219" s="56"/>
      <c r="C219" s="56"/>
      <c r="D219" s="56"/>
      <c r="E219" s="71"/>
      <c r="F219" s="57"/>
      <c r="K219" s="22"/>
      <c r="O219" s="58"/>
      <c r="P219" s="58"/>
    </row>
    <row r="220" spans="1:16" ht="15" customHeight="1">
      <c r="A220" s="56"/>
      <c r="B220" s="56"/>
      <c r="C220" s="56"/>
      <c r="D220" s="56"/>
      <c r="E220" s="71"/>
      <c r="F220" s="57"/>
      <c r="K220" s="22"/>
      <c r="O220" s="58"/>
      <c r="P220" s="58"/>
    </row>
    <row r="221" spans="1:16" ht="15" customHeight="1">
      <c r="A221" s="56"/>
      <c r="B221" s="56"/>
      <c r="C221" s="56"/>
      <c r="D221" s="56"/>
      <c r="E221" s="71"/>
      <c r="F221" s="57"/>
      <c r="K221" s="22"/>
      <c r="O221" s="58"/>
      <c r="P221" s="58"/>
    </row>
    <row r="222" spans="1:16" ht="15" customHeight="1">
      <c r="A222" s="56"/>
      <c r="B222" s="56"/>
      <c r="C222" s="56"/>
      <c r="D222" s="56"/>
      <c r="E222" s="71"/>
      <c r="F222" s="57"/>
      <c r="K222" s="22"/>
      <c r="O222" s="58"/>
      <c r="P222" s="58"/>
    </row>
    <row r="223" spans="1:16" ht="15" customHeight="1">
      <c r="A223" s="56"/>
      <c r="B223" s="56"/>
      <c r="C223" s="56"/>
      <c r="D223" s="56"/>
      <c r="E223" s="71"/>
      <c r="F223" s="57"/>
      <c r="K223" s="22"/>
      <c r="O223" s="58"/>
      <c r="P223" s="58"/>
    </row>
    <row r="224" spans="1:16" ht="15" customHeight="1">
      <c r="A224" s="56"/>
      <c r="B224" s="56"/>
      <c r="C224" s="56"/>
      <c r="D224" s="56"/>
      <c r="E224" s="71"/>
      <c r="F224" s="57"/>
      <c r="K224" s="22"/>
      <c r="O224" s="58"/>
      <c r="P224" s="58"/>
    </row>
    <row r="225" spans="1:16" ht="15" customHeight="1">
      <c r="A225" s="56"/>
      <c r="B225" s="56"/>
      <c r="C225" s="56"/>
      <c r="D225" s="56"/>
      <c r="E225" s="71"/>
      <c r="F225" s="57"/>
      <c r="K225" s="22"/>
      <c r="O225" s="58"/>
      <c r="P225" s="58"/>
    </row>
    <row r="226" spans="1:16" ht="15" customHeight="1">
      <c r="A226" s="56"/>
      <c r="B226" s="56"/>
      <c r="C226" s="56"/>
      <c r="D226" s="56"/>
      <c r="E226" s="71"/>
      <c r="F226" s="57"/>
      <c r="K226" s="22"/>
      <c r="O226" s="58"/>
      <c r="P226" s="58"/>
    </row>
    <row r="227" spans="1:16" ht="15" customHeight="1">
      <c r="A227" s="56"/>
      <c r="B227" s="56"/>
      <c r="C227" s="56"/>
      <c r="D227" s="56"/>
      <c r="E227" s="71"/>
      <c r="F227" s="57"/>
      <c r="K227" s="22"/>
      <c r="O227" s="58"/>
      <c r="P227" s="58"/>
    </row>
    <row r="228" spans="1:16" ht="15" customHeight="1">
      <c r="A228" s="56"/>
      <c r="B228" s="56"/>
      <c r="C228" s="56"/>
      <c r="D228" s="56"/>
      <c r="E228" s="71"/>
      <c r="F228" s="57"/>
      <c r="K228" s="22"/>
      <c r="O228" s="58"/>
      <c r="P228" s="58"/>
    </row>
    <row r="229" spans="1:16" ht="15" customHeight="1">
      <c r="A229" s="56"/>
      <c r="B229" s="56"/>
      <c r="C229" s="56"/>
      <c r="D229" s="56"/>
      <c r="E229" s="71"/>
      <c r="F229" s="57"/>
      <c r="K229" s="22"/>
      <c r="O229" s="58"/>
      <c r="P229" s="58"/>
    </row>
    <row r="230" spans="1:16" ht="15" customHeight="1">
      <c r="A230" s="56"/>
      <c r="B230" s="56"/>
      <c r="C230" s="56"/>
      <c r="D230" s="56"/>
      <c r="E230" s="71"/>
      <c r="F230" s="57"/>
      <c r="K230" s="22"/>
      <c r="O230" s="58"/>
      <c r="P230" s="58"/>
    </row>
    <row r="231" spans="1:16" ht="15" customHeight="1">
      <c r="A231" s="56"/>
      <c r="B231" s="56"/>
      <c r="C231" s="56"/>
      <c r="D231" s="56"/>
      <c r="E231" s="71"/>
      <c r="F231" s="57"/>
      <c r="K231" s="22"/>
      <c r="O231" s="58"/>
      <c r="P231" s="58"/>
    </row>
    <row r="232" spans="1:16" ht="15" customHeight="1">
      <c r="A232" s="56"/>
      <c r="B232" s="56"/>
      <c r="C232" s="56"/>
      <c r="D232" s="56"/>
      <c r="E232" s="71"/>
      <c r="F232" s="57"/>
      <c r="K232" s="22"/>
      <c r="O232" s="58"/>
      <c r="P232" s="58"/>
    </row>
    <row r="233" spans="1:16" ht="15" customHeight="1">
      <c r="A233" s="56"/>
      <c r="B233" s="56"/>
      <c r="C233" s="56"/>
      <c r="D233" s="56"/>
      <c r="E233" s="71"/>
      <c r="F233" s="57"/>
      <c r="K233" s="22"/>
      <c r="O233" s="58"/>
      <c r="P233" s="58"/>
    </row>
    <row r="234" spans="1:16" ht="15" customHeight="1">
      <c r="A234" s="56"/>
      <c r="B234" s="56"/>
      <c r="C234" s="56"/>
      <c r="D234" s="56"/>
      <c r="E234" s="71"/>
      <c r="F234" s="57"/>
      <c r="K234" s="22"/>
      <c r="O234" s="58"/>
      <c r="P234" s="58"/>
    </row>
    <row r="235" spans="1:16" ht="15" customHeight="1">
      <c r="A235" s="56"/>
      <c r="B235" s="56"/>
      <c r="C235" s="56"/>
      <c r="D235" s="56"/>
      <c r="E235" s="71"/>
      <c r="F235" s="57"/>
      <c r="K235" s="22"/>
      <c r="O235" s="58"/>
      <c r="P235" s="58"/>
    </row>
    <row r="236" spans="1:16" ht="15" customHeight="1">
      <c r="A236" s="56"/>
      <c r="B236" s="56"/>
      <c r="C236" s="56"/>
      <c r="D236" s="56"/>
      <c r="E236" s="71"/>
      <c r="F236" s="57"/>
      <c r="K236" s="22"/>
      <c r="O236" s="58"/>
      <c r="P236" s="58"/>
    </row>
    <row r="237" spans="1:16" ht="15" customHeight="1">
      <c r="A237" s="56"/>
      <c r="B237" s="56"/>
      <c r="C237" s="56"/>
      <c r="D237" s="56"/>
      <c r="E237" s="71"/>
      <c r="F237" s="57"/>
      <c r="K237" s="22"/>
      <c r="O237" s="58"/>
      <c r="P237" s="58"/>
    </row>
    <row r="238" spans="1:16" ht="15" customHeight="1">
      <c r="A238" s="56"/>
      <c r="B238" s="56"/>
      <c r="C238" s="56"/>
      <c r="D238" s="56"/>
      <c r="E238" s="71"/>
      <c r="F238" s="57"/>
      <c r="K238" s="22"/>
      <c r="O238" s="58"/>
      <c r="P238" s="58"/>
    </row>
    <row r="239" spans="1:16" ht="15" customHeight="1">
      <c r="A239" s="56"/>
      <c r="B239" s="56"/>
      <c r="C239" s="56"/>
      <c r="D239" s="56"/>
      <c r="E239" s="71"/>
      <c r="F239" s="57"/>
      <c r="K239" s="22"/>
      <c r="O239" s="58"/>
      <c r="P239" s="58"/>
    </row>
    <row r="240" spans="1:16" ht="15" customHeight="1">
      <c r="A240" s="56"/>
      <c r="B240" s="56"/>
      <c r="C240" s="56"/>
      <c r="D240" s="56"/>
      <c r="E240" s="71"/>
      <c r="F240" s="57"/>
      <c r="K240" s="22"/>
      <c r="O240" s="58"/>
      <c r="P240" s="58"/>
    </row>
    <row r="241" spans="1:16" ht="15" customHeight="1">
      <c r="A241" s="56"/>
      <c r="B241" s="56"/>
      <c r="C241" s="56"/>
      <c r="D241" s="56"/>
      <c r="E241" s="71"/>
      <c r="F241" s="57"/>
      <c r="K241" s="22"/>
      <c r="O241" s="58"/>
      <c r="P241" s="58"/>
    </row>
    <row r="242" spans="1:16" ht="15" customHeight="1">
      <c r="A242" s="59"/>
      <c r="B242" s="59"/>
      <c r="C242" s="59"/>
      <c r="D242" s="59"/>
      <c r="E242" s="71"/>
      <c r="F242" s="65"/>
      <c r="O242" s="58"/>
      <c r="P242" s="58"/>
    </row>
    <row r="243" spans="1:16" ht="15" customHeight="1">
      <c r="A243" s="59"/>
      <c r="B243" s="59"/>
      <c r="C243" s="59"/>
      <c r="D243" s="59"/>
      <c r="E243" s="71"/>
      <c r="F243" s="65"/>
      <c r="O243" s="58"/>
      <c r="P243" s="58"/>
    </row>
    <row r="244" spans="1:16" ht="15" customHeight="1">
      <c r="A244" s="59"/>
      <c r="B244" s="59"/>
      <c r="C244" s="59"/>
      <c r="D244" s="59"/>
      <c r="E244" s="71"/>
      <c r="F244" s="65"/>
      <c r="O244" s="58"/>
      <c r="P244" s="58"/>
    </row>
    <row r="245" spans="1:16" ht="15" customHeight="1">
      <c r="A245" s="59"/>
      <c r="B245" s="59"/>
      <c r="C245" s="59"/>
      <c r="D245" s="59"/>
      <c r="E245" s="71"/>
      <c r="F245" s="65"/>
      <c r="O245" s="58"/>
      <c r="P245" s="58"/>
    </row>
    <row r="246" spans="1:16" ht="15" customHeight="1">
      <c r="A246" s="59"/>
      <c r="B246" s="59"/>
      <c r="C246" s="59"/>
      <c r="D246" s="59"/>
      <c r="E246" s="71"/>
      <c r="F246" s="65"/>
      <c r="O246" s="58"/>
      <c r="P246" s="58"/>
    </row>
    <row r="247" spans="1:16" ht="15" customHeight="1">
      <c r="A247" s="59"/>
      <c r="B247" s="59"/>
      <c r="C247" s="59"/>
      <c r="D247" s="59"/>
      <c r="E247" s="71"/>
      <c r="F247" s="65"/>
      <c r="O247" s="58"/>
      <c r="P247" s="58"/>
    </row>
    <row r="248" spans="1:16" ht="15" customHeight="1">
      <c r="A248" s="59"/>
      <c r="B248" s="59"/>
      <c r="C248" s="59"/>
      <c r="D248" s="59"/>
      <c r="E248" s="71"/>
      <c r="F248" s="65"/>
      <c r="O248" s="58"/>
      <c r="P248" s="58"/>
    </row>
    <row r="249" spans="1:16" ht="15" customHeight="1">
      <c r="A249" s="59"/>
      <c r="B249" s="59"/>
      <c r="C249" s="59"/>
      <c r="D249" s="59"/>
      <c r="E249" s="71"/>
      <c r="F249" s="65"/>
      <c r="O249" s="58"/>
      <c r="P249" s="58"/>
    </row>
    <row r="250" spans="1:16" ht="15" customHeight="1">
      <c r="A250" s="59"/>
      <c r="B250" s="59"/>
      <c r="C250" s="59"/>
      <c r="D250" s="59"/>
      <c r="E250" s="71"/>
      <c r="F250" s="65"/>
      <c r="O250" s="58"/>
      <c r="P250" s="58"/>
    </row>
    <row r="251" spans="1:16" ht="15" customHeight="1">
      <c r="A251" s="59"/>
      <c r="B251" s="59"/>
      <c r="C251" s="59"/>
      <c r="D251" s="59"/>
      <c r="E251" s="71"/>
      <c r="F251" s="65"/>
      <c r="O251" s="58"/>
      <c r="P251" s="58"/>
    </row>
    <row r="252" spans="1:16" ht="15" customHeight="1">
      <c r="A252" s="59"/>
      <c r="B252" s="59"/>
      <c r="C252" s="59"/>
      <c r="D252" s="59"/>
      <c r="E252" s="71"/>
      <c r="F252" s="65"/>
      <c r="O252" s="58"/>
      <c r="P252" s="58"/>
    </row>
    <row r="253" spans="1:16" ht="15" customHeight="1">
      <c r="A253" s="59"/>
      <c r="B253" s="59"/>
      <c r="C253" s="59"/>
      <c r="D253" s="59"/>
      <c r="E253" s="71"/>
      <c r="F253" s="65"/>
      <c r="O253" s="58"/>
      <c r="P253" s="58"/>
    </row>
    <row r="254" spans="1:16" ht="15" customHeight="1">
      <c r="A254" s="59"/>
      <c r="B254" s="59"/>
      <c r="C254" s="59"/>
      <c r="D254" s="59"/>
      <c r="E254" s="71"/>
      <c r="F254" s="65"/>
      <c r="O254" s="58"/>
      <c r="P254" s="58"/>
    </row>
    <row r="255" spans="1:16" ht="15" customHeight="1">
      <c r="A255" s="59"/>
      <c r="B255" s="59"/>
      <c r="C255" s="59"/>
      <c r="D255" s="59"/>
      <c r="E255" s="71"/>
      <c r="F255" s="65"/>
      <c r="O255" s="58"/>
      <c r="P255" s="58"/>
    </row>
    <row r="256" spans="1:16" ht="15" customHeight="1">
      <c r="A256" s="59"/>
      <c r="B256" s="59"/>
      <c r="C256" s="59"/>
      <c r="D256" s="59"/>
      <c r="E256" s="71"/>
      <c r="F256" s="65"/>
      <c r="O256" s="58"/>
      <c r="P256" s="58"/>
    </row>
    <row r="257" spans="1:16" ht="15" customHeight="1">
      <c r="A257" s="59"/>
      <c r="B257" s="59"/>
      <c r="C257" s="59"/>
      <c r="D257" s="59"/>
      <c r="E257" s="71"/>
      <c r="F257" s="65"/>
      <c r="O257" s="58"/>
      <c r="P257" s="58"/>
    </row>
    <row r="258" spans="1:16" ht="15" customHeight="1">
      <c r="A258" s="59"/>
      <c r="B258" s="59"/>
      <c r="C258" s="59"/>
      <c r="D258" s="59"/>
      <c r="E258" s="71"/>
      <c r="F258" s="65"/>
      <c r="O258" s="58"/>
      <c r="P258" s="58"/>
    </row>
    <row r="259" spans="1:16" ht="15" customHeight="1">
      <c r="A259" s="59"/>
      <c r="B259" s="59"/>
      <c r="C259" s="59"/>
      <c r="D259" s="59"/>
      <c r="E259" s="71"/>
      <c r="F259" s="65"/>
      <c r="O259" s="58"/>
      <c r="P259" s="58"/>
    </row>
    <row r="260" spans="1:16" ht="15" customHeight="1">
      <c r="A260" s="59"/>
      <c r="B260" s="59"/>
      <c r="C260" s="59"/>
      <c r="D260" s="59"/>
      <c r="E260" s="71"/>
      <c r="F260" s="65"/>
      <c r="O260" s="58"/>
      <c r="P260" s="58"/>
    </row>
    <row r="261" spans="1:16" ht="15" customHeight="1">
      <c r="A261" s="59"/>
      <c r="B261" s="59"/>
      <c r="C261" s="59"/>
      <c r="D261" s="59"/>
      <c r="E261" s="71"/>
      <c r="F261" s="65"/>
      <c r="O261" s="58"/>
      <c r="P261" s="58"/>
    </row>
    <row r="262" spans="1:16" ht="15" customHeight="1">
      <c r="A262" s="59"/>
      <c r="B262" s="59"/>
      <c r="C262" s="59"/>
      <c r="D262" s="59"/>
      <c r="E262" s="71"/>
      <c r="F262" s="65"/>
      <c r="O262" s="58"/>
      <c r="P262" s="58"/>
    </row>
    <row r="263" spans="1:16" ht="15" customHeight="1">
      <c r="A263" s="59"/>
      <c r="B263" s="59"/>
      <c r="C263" s="59"/>
      <c r="D263" s="59"/>
      <c r="E263" s="71"/>
      <c r="F263" s="65"/>
      <c r="O263" s="58"/>
      <c r="P263" s="58"/>
    </row>
    <row r="264" spans="1:16" ht="15" customHeight="1">
      <c r="A264" s="59"/>
      <c r="B264" s="59"/>
      <c r="C264" s="59"/>
      <c r="D264" s="59"/>
      <c r="E264" s="71"/>
      <c r="F264" s="65"/>
      <c r="O264" s="58"/>
      <c r="P264" s="58"/>
    </row>
    <row r="265" spans="15:16" ht="15" customHeight="1">
      <c r="O265" s="58"/>
      <c r="P265" s="58"/>
    </row>
    <row r="266" spans="15:16" ht="15" customHeight="1">
      <c r="O266" s="58"/>
      <c r="P266" s="58"/>
    </row>
    <row r="747" spans="5:109" s="73" customFormat="1" ht="3.75" customHeight="1">
      <c r="E747" s="2"/>
      <c r="F747" s="69"/>
      <c r="G747" s="4"/>
      <c r="H747" s="4"/>
      <c r="I747" s="4"/>
      <c r="J747" s="4"/>
      <c r="K747" s="72"/>
      <c r="L747" s="3"/>
      <c r="M747" s="3"/>
      <c r="N747" s="4"/>
      <c r="O747" s="6"/>
      <c r="P747" s="6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  <c r="CP747" s="3"/>
      <c r="CQ747" s="3"/>
      <c r="CR747" s="3"/>
      <c r="CS747" s="3"/>
      <c r="CT747" s="3"/>
      <c r="CU747" s="3"/>
      <c r="CV747" s="3"/>
      <c r="CW747" s="3"/>
      <c r="CX747" s="3"/>
      <c r="CY747" s="3"/>
      <c r="CZ747" s="3"/>
      <c r="DA747" s="3"/>
      <c r="DB747" s="3"/>
      <c r="DC747" s="3"/>
      <c r="DD747" s="3"/>
      <c r="DE747" s="3"/>
    </row>
    <row r="748" spans="5:109" s="73" customFormat="1" ht="12.75" customHeight="1" hidden="1">
      <c r="E748" s="2"/>
      <c r="F748" s="69"/>
      <c r="G748" s="4"/>
      <c r="H748" s="4"/>
      <c r="I748" s="4"/>
      <c r="J748" s="4"/>
      <c r="K748" s="72"/>
      <c r="L748" s="3"/>
      <c r="M748" s="3"/>
      <c r="N748" s="4"/>
      <c r="O748" s="6"/>
      <c r="P748" s="6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  <c r="CK748" s="3"/>
      <c r="CL748" s="3"/>
      <c r="CM748" s="3"/>
      <c r="CN748" s="3"/>
      <c r="CO748" s="3"/>
      <c r="CP748" s="3"/>
      <c r="CQ748" s="3"/>
      <c r="CR748" s="3"/>
      <c r="CS748" s="3"/>
      <c r="CT748" s="3"/>
      <c r="CU748" s="3"/>
      <c r="CV748" s="3"/>
      <c r="CW748" s="3"/>
      <c r="CX748" s="3"/>
      <c r="CY748" s="3"/>
      <c r="CZ748" s="3"/>
      <c r="DA748" s="3"/>
      <c r="DB748" s="3"/>
      <c r="DC748" s="3"/>
      <c r="DD748" s="3"/>
      <c r="DE748" s="3"/>
    </row>
    <row r="749" spans="5:109" s="73" customFormat="1" ht="12.75" customHeight="1" hidden="1">
      <c r="E749" s="2"/>
      <c r="F749" s="69"/>
      <c r="G749" s="4"/>
      <c r="H749" s="4"/>
      <c r="I749" s="4"/>
      <c r="J749" s="4"/>
      <c r="K749" s="72"/>
      <c r="L749" s="3"/>
      <c r="M749" s="3"/>
      <c r="N749" s="4"/>
      <c r="O749" s="6"/>
      <c r="P749" s="6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  <c r="CI749" s="3"/>
      <c r="CJ749" s="3"/>
      <c r="CK749" s="3"/>
      <c r="CL749" s="3"/>
      <c r="CM749" s="3"/>
      <c r="CN749" s="3"/>
      <c r="CO749" s="3"/>
      <c r="CP749" s="3"/>
      <c r="CQ749" s="3"/>
      <c r="CR749" s="3"/>
      <c r="CS749" s="3"/>
      <c r="CT749" s="3"/>
      <c r="CU749" s="3"/>
      <c r="CV749" s="3"/>
      <c r="CW749" s="3"/>
      <c r="CX749" s="3"/>
      <c r="CY749" s="3"/>
      <c r="CZ749" s="3"/>
      <c r="DA749" s="3"/>
      <c r="DB749" s="3"/>
      <c r="DC749" s="3"/>
      <c r="DD749" s="3"/>
      <c r="DE749" s="3"/>
    </row>
    <row r="750" spans="5:109" s="73" customFormat="1" ht="12.75" customHeight="1" hidden="1">
      <c r="E750" s="2"/>
      <c r="F750" s="69"/>
      <c r="G750" s="4"/>
      <c r="H750" s="4"/>
      <c r="I750" s="4"/>
      <c r="J750" s="4"/>
      <c r="K750" s="72"/>
      <c r="L750" s="3"/>
      <c r="M750" s="3"/>
      <c r="N750" s="4"/>
      <c r="O750" s="6"/>
      <c r="P750" s="6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  <c r="CK750" s="3"/>
      <c r="CL750" s="3"/>
      <c r="CM750" s="3"/>
      <c r="CN750" s="3"/>
      <c r="CO750" s="3"/>
      <c r="CP750" s="3"/>
      <c r="CQ750" s="3"/>
      <c r="CR750" s="3"/>
      <c r="CS750" s="3"/>
      <c r="CT750" s="3"/>
      <c r="CU750" s="3"/>
      <c r="CV750" s="3"/>
      <c r="CW750" s="3"/>
      <c r="CX750" s="3"/>
      <c r="CY750" s="3"/>
      <c r="CZ750" s="3"/>
      <c r="DA750" s="3"/>
      <c r="DB750" s="3"/>
      <c r="DC750" s="3"/>
      <c r="DD750" s="3"/>
      <c r="DE750" s="3"/>
    </row>
    <row r="751" spans="5:109" s="73" customFormat="1" ht="12.75" customHeight="1" hidden="1">
      <c r="E751" s="2"/>
      <c r="F751" s="69"/>
      <c r="G751" s="4"/>
      <c r="H751" s="4"/>
      <c r="I751" s="4"/>
      <c r="J751" s="4"/>
      <c r="K751" s="72"/>
      <c r="L751" s="3"/>
      <c r="M751" s="3"/>
      <c r="N751" s="4"/>
      <c r="O751" s="6"/>
      <c r="P751" s="6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  <c r="CC751" s="3"/>
      <c r="CD751" s="3"/>
      <c r="CE751" s="3"/>
      <c r="CF751" s="3"/>
      <c r="CG751" s="3"/>
      <c r="CH751" s="3"/>
      <c r="CI751" s="3"/>
      <c r="CJ751" s="3"/>
      <c r="CK751" s="3"/>
      <c r="CL751" s="3"/>
      <c r="CM751" s="3"/>
      <c r="CN751" s="3"/>
      <c r="CO751" s="3"/>
      <c r="CP751" s="3"/>
      <c r="CQ751" s="3"/>
      <c r="CR751" s="3"/>
      <c r="CS751" s="3"/>
      <c r="CT751" s="3"/>
      <c r="CU751" s="3"/>
      <c r="CV751" s="3"/>
      <c r="CW751" s="3"/>
      <c r="CX751" s="3"/>
      <c r="CY751" s="3"/>
      <c r="CZ751" s="3"/>
      <c r="DA751" s="3"/>
      <c r="DB751" s="3"/>
      <c r="DC751" s="3"/>
      <c r="DD751" s="3"/>
      <c r="DE751" s="3"/>
    </row>
    <row r="752" spans="5:109" s="73" customFormat="1" ht="12.75" customHeight="1" hidden="1">
      <c r="E752" s="2"/>
      <c r="F752" s="69"/>
      <c r="G752" s="4"/>
      <c r="H752" s="4"/>
      <c r="I752" s="4"/>
      <c r="J752" s="4"/>
      <c r="K752" s="72"/>
      <c r="L752" s="3"/>
      <c r="M752" s="3"/>
      <c r="N752" s="4"/>
      <c r="O752" s="6"/>
      <c r="P752" s="6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  <c r="CA752" s="3"/>
      <c r="CB752" s="3"/>
      <c r="CC752" s="3"/>
      <c r="CD752" s="3"/>
      <c r="CE752" s="3"/>
      <c r="CF752" s="3"/>
      <c r="CG752" s="3"/>
      <c r="CH752" s="3"/>
      <c r="CI752" s="3"/>
      <c r="CJ752" s="3"/>
      <c r="CK752" s="3"/>
      <c r="CL752" s="3"/>
      <c r="CM752" s="3"/>
      <c r="CN752" s="3"/>
      <c r="CO752" s="3"/>
      <c r="CP752" s="3"/>
      <c r="CQ752" s="3"/>
      <c r="CR752" s="3"/>
      <c r="CS752" s="3"/>
      <c r="CT752" s="3"/>
      <c r="CU752" s="3"/>
      <c r="CV752" s="3"/>
      <c r="CW752" s="3"/>
      <c r="CX752" s="3"/>
      <c r="CY752" s="3"/>
      <c r="CZ752" s="3"/>
      <c r="DA752" s="3"/>
      <c r="DB752" s="3"/>
      <c r="DC752" s="3"/>
      <c r="DD752" s="3"/>
      <c r="DE752" s="3"/>
    </row>
    <row r="753" spans="5:109" s="73" customFormat="1" ht="12.75" customHeight="1" hidden="1">
      <c r="E753" s="2"/>
      <c r="F753" s="69"/>
      <c r="G753" s="4"/>
      <c r="H753" s="4"/>
      <c r="I753" s="4"/>
      <c r="J753" s="4"/>
      <c r="K753" s="72"/>
      <c r="L753" s="3"/>
      <c r="M753" s="3"/>
      <c r="N753" s="4"/>
      <c r="O753" s="6"/>
      <c r="P753" s="6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  <c r="BZ753" s="3"/>
      <c r="CA753" s="3"/>
      <c r="CB753" s="3"/>
      <c r="CC753" s="3"/>
      <c r="CD753" s="3"/>
      <c r="CE753" s="3"/>
      <c r="CF753" s="3"/>
      <c r="CG753" s="3"/>
      <c r="CH753" s="3"/>
      <c r="CI753" s="3"/>
      <c r="CJ753" s="3"/>
      <c r="CK753" s="3"/>
      <c r="CL753" s="3"/>
      <c r="CM753" s="3"/>
      <c r="CN753" s="3"/>
      <c r="CO753" s="3"/>
      <c r="CP753" s="3"/>
      <c r="CQ753" s="3"/>
      <c r="CR753" s="3"/>
      <c r="CS753" s="3"/>
      <c r="CT753" s="3"/>
      <c r="CU753" s="3"/>
      <c r="CV753" s="3"/>
      <c r="CW753" s="3"/>
      <c r="CX753" s="3"/>
      <c r="CY753" s="3"/>
      <c r="CZ753" s="3"/>
      <c r="DA753" s="3"/>
      <c r="DB753" s="3"/>
      <c r="DC753" s="3"/>
      <c r="DD753" s="3"/>
      <c r="DE753" s="3"/>
    </row>
    <row r="754" spans="5:109" s="73" customFormat="1" ht="12.75" customHeight="1" hidden="1">
      <c r="E754" s="2"/>
      <c r="F754" s="69"/>
      <c r="G754" s="4"/>
      <c r="H754" s="4"/>
      <c r="I754" s="4"/>
      <c r="J754" s="4"/>
      <c r="K754" s="72"/>
      <c r="L754" s="3"/>
      <c r="M754" s="3"/>
      <c r="N754" s="4"/>
      <c r="O754" s="6"/>
      <c r="P754" s="6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  <c r="BZ754" s="3"/>
      <c r="CA754" s="3"/>
      <c r="CB754" s="3"/>
      <c r="CC754" s="3"/>
      <c r="CD754" s="3"/>
      <c r="CE754" s="3"/>
      <c r="CF754" s="3"/>
      <c r="CG754" s="3"/>
      <c r="CH754" s="3"/>
      <c r="CI754" s="3"/>
      <c r="CJ754" s="3"/>
      <c r="CK754" s="3"/>
      <c r="CL754" s="3"/>
      <c r="CM754" s="3"/>
      <c r="CN754" s="3"/>
      <c r="CO754" s="3"/>
      <c r="CP754" s="3"/>
      <c r="CQ754" s="3"/>
      <c r="CR754" s="3"/>
      <c r="CS754" s="3"/>
      <c r="CT754" s="3"/>
      <c r="CU754" s="3"/>
      <c r="CV754" s="3"/>
      <c r="CW754" s="3"/>
      <c r="CX754" s="3"/>
      <c r="CY754" s="3"/>
      <c r="CZ754" s="3"/>
      <c r="DA754" s="3"/>
      <c r="DB754" s="3"/>
      <c r="DC754" s="3"/>
      <c r="DD754" s="3"/>
      <c r="DE754" s="3"/>
    </row>
    <row r="755" spans="5:109" s="73" customFormat="1" ht="12.75" customHeight="1" hidden="1">
      <c r="E755" s="2"/>
      <c r="F755" s="69"/>
      <c r="G755" s="4"/>
      <c r="H755" s="4"/>
      <c r="I755" s="4"/>
      <c r="J755" s="4"/>
      <c r="K755" s="72"/>
      <c r="L755" s="3"/>
      <c r="M755" s="3"/>
      <c r="N755" s="4"/>
      <c r="O755" s="6"/>
      <c r="P755" s="6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  <c r="BZ755" s="3"/>
      <c r="CA755" s="3"/>
      <c r="CB755" s="3"/>
      <c r="CC755" s="3"/>
      <c r="CD755" s="3"/>
      <c r="CE755" s="3"/>
      <c r="CF755" s="3"/>
      <c r="CG755" s="3"/>
      <c r="CH755" s="3"/>
      <c r="CI755" s="3"/>
      <c r="CJ755" s="3"/>
      <c r="CK755" s="3"/>
      <c r="CL755" s="3"/>
      <c r="CM755" s="3"/>
      <c r="CN755" s="3"/>
      <c r="CO755" s="3"/>
      <c r="CP755" s="3"/>
      <c r="CQ755" s="3"/>
      <c r="CR755" s="3"/>
      <c r="CS755" s="3"/>
      <c r="CT755" s="3"/>
      <c r="CU755" s="3"/>
      <c r="CV755" s="3"/>
      <c r="CW755" s="3"/>
      <c r="CX755" s="3"/>
      <c r="CY755" s="3"/>
      <c r="CZ755" s="3"/>
      <c r="DA755" s="3"/>
      <c r="DB755" s="3"/>
      <c r="DC755" s="3"/>
      <c r="DD755" s="3"/>
      <c r="DE755" s="3"/>
    </row>
    <row r="756" spans="5:109" s="73" customFormat="1" ht="12.75" customHeight="1" hidden="1">
      <c r="E756" s="2"/>
      <c r="F756" s="69"/>
      <c r="G756" s="4"/>
      <c r="H756" s="4"/>
      <c r="I756" s="4"/>
      <c r="J756" s="4"/>
      <c r="K756" s="72"/>
      <c r="L756" s="3"/>
      <c r="M756" s="3"/>
      <c r="N756" s="4"/>
      <c r="O756" s="6"/>
      <c r="P756" s="6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  <c r="BZ756" s="3"/>
      <c r="CA756" s="3"/>
      <c r="CB756" s="3"/>
      <c r="CC756" s="3"/>
      <c r="CD756" s="3"/>
      <c r="CE756" s="3"/>
      <c r="CF756" s="3"/>
      <c r="CG756" s="3"/>
      <c r="CH756" s="3"/>
      <c r="CI756" s="3"/>
      <c r="CJ756" s="3"/>
      <c r="CK756" s="3"/>
      <c r="CL756" s="3"/>
      <c r="CM756" s="3"/>
      <c r="CN756" s="3"/>
      <c r="CO756" s="3"/>
      <c r="CP756" s="3"/>
      <c r="CQ756" s="3"/>
      <c r="CR756" s="3"/>
      <c r="CS756" s="3"/>
      <c r="CT756" s="3"/>
      <c r="CU756" s="3"/>
      <c r="CV756" s="3"/>
      <c r="CW756" s="3"/>
      <c r="CX756" s="3"/>
      <c r="CY756" s="3"/>
      <c r="CZ756" s="3"/>
      <c r="DA756" s="3"/>
      <c r="DB756" s="3"/>
      <c r="DC756" s="3"/>
      <c r="DD756" s="3"/>
      <c r="DE756" s="3"/>
    </row>
    <row r="757" spans="5:109" s="73" customFormat="1" ht="12.75" customHeight="1" hidden="1">
      <c r="E757" s="2"/>
      <c r="F757" s="69"/>
      <c r="G757" s="4"/>
      <c r="H757" s="4"/>
      <c r="I757" s="4"/>
      <c r="J757" s="4"/>
      <c r="K757" s="72"/>
      <c r="L757" s="3"/>
      <c r="M757" s="3"/>
      <c r="N757" s="4"/>
      <c r="O757" s="6"/>
      <c r="P757" s="6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  <c r="BZ757" s="3"/>
      <c r="CA757" s="3"/>
      <c r="CB757" s="3"/>
      <c r="CC757" s="3"/>
      <c r="CD757" s="3"/>
      <c r="CE757" s="3"/>
      <c r="CF757" s="3"/>
      <c r="CG757" s="3"/>
      <c r="CH757" s="3"/>
      <c r="CI757" s="3"/>
      <c r="CJ757" s="3"/>
      <c r="CK757" s="3"/>
      <c r="CL757" s="3"/>
      <c r="CM757" s="3"/>
      <c r="CN757" s="3"/>
      <c r="CO757" s="3"/>
      <c r="CP757" s="3"/>
      <c r="CQ757" s="3"/>
      <c r="CR757" s="3"/>
      <c r="CS757" s="3"/>
      <c r="CT757" s="3"/>
      <c r="CU757" s="3"/>
      <c r="CV757" s="3"/>
      <c r="CW757" s="3"/>
      <c r="CX757" s="3"/>
      <c r="CY757" s="3"/>
      <c r="CZ757" s="3"/>
      <c r="DA757" s="3"/>
      <c r="DB757" s="3"/>
      <c r="DC757" s="3"/>
      <c r="DD757" s="3"/>
      <c r="DE757" s="3"/>
    </row>
    <row r="758" spans="5:109" s="73" customFormat="1" ht="12.75" customHeight="1" hidden="1">
      <c r="E758" s="2"/>
      <c r="F758" s="69"/>
      <c r="G758" s="4"/>
      <c r="H758" s="4"/>
      <c r="I758" s="4"/>
      <c r="J758" s="4"/>
      <c r="K758" s="72"/>
      <c r="L758" s="3"/>
      <c r="M758" s="3"/>
      <c r="N758" s="4"/>
      <c r="O758" s="6"/>
      <c r="P758" s="6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  <c r="BZ758" s="3"/>
      <c r="CA758" s="3"/>
      <c r="CB758" s="3"/>
      <c r="CC758" s="3"/>
      <c r="CD758" s="3"/>
      <c r="CE758" s="3"/>
      <c r="CF758" s="3"/>
      <c r="CG758" s="3"/>
      <c r="CH758" s="3"/>
      <c r="CI758" s="3"/>
      <c r="CJ758" s="3"/>
      <c r="CK758" s="3"/>
      <c r="CL758" s="3"/>
      <c r="CM758" s="3"/>
      <c r="CN758" s="3"/>
      <c r="CO758" s="3"/>
      <c r="CP758" s="3"/>
      <c r="CQ758" s="3"/>
      <c r="CR758" s="3"/>
      <c r="CS758" s="3"/>
      <c r="CT758" s="3"/>
      <c r="CU758" s="3"/>
      <c r="CV758" s="3"/>
      <c r="CW758" s="3"/>
      <c r="CX758" s="3"/>
      <c r="CY758" s="3"/>
      <c r="CZ758" s="3"/>
      <c r="DA758" s="3"/>
      <c r="DB758" s="3"/>
      <c r="DC758" s="3"/>
      <c r="DD758" s="3"/>
      <c r="DE758" s="3"/>
    </row>
    <row r="759" spans="5:109" s="73" customFormat="1" ht="4.5" customHeight="1" hidden="1">
      <c r="E759" s="2"/>
      <c r="F759" s="69"/>
      <c r="G759" s="4"/>
      <c r="H759" s="4"/>
      <c r="I759" s="4"/>
      <c r="J759" s="4"/>
      <c r="K759" s="72"/>
      <c r="L759" s="3"/>
      <c r="M759" s="3"/>
      <c r="N759" s="4"/>
      <c r="O759" s="6"/>
      <c r="P759" s="6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  <c r="BZ759" s="3"/>
      <c r="CA759" s="3"/>
      <c r="CB759" s="3"/>
      <c r="CC759" s="3"/>
      <c r="CD759" s="3"/>
      <c r="CE759" s="3"/>
      <c r="CF759" s="3"/>
      <c r="CG759" s="3"/>
      <c r="CH759" s="3"/>
      <c r="CI759" s="3"/>
      <c r="CJ759" s="3"/>
      <c r="CK759" s="3"/>
      <c r="CL759" s="3"/>
      <c r="CM759" s="3"/>
      <c r="CN759" s="3"/>
      <c r="CO759" s="3"/>
      <c r="CP759" s="3"/>
      <c r="CQ759" s="3"/>
      <c r="CR759" s="3"/>
      <c r="CS759" s="3"/>
      <c r="CT759" s="3"/>
      <c r="CU759" s="3"/>
      <c r="CV759" s="3"/>
      <c r="CW759" s="3"/>
      <c r="CX759" s="3"/>
      <c r="CY759" s="3"/>
      <c r="CZ759" s="3"/>
      <c r="DA759" s="3"/>
      <c r="DB759" s="3"/>
      <c r="DC759" s="3"/>
      <c r="DD759" s="3"/>
      <c r="DE759" s="3"/>
    </row>
    <row r="760" spans="5:109" s="73" customFormat="1" ht="12.75" customHeight="1" hidden="1">
      <c r="E760" s="2"/>
      <c r="F760" s="69"/>
      <c r="G760" s="4"/>
      <c r="H760" s="4"/>
      <c r="I760" s="4"/>
      <c r="J760" s="4"/>
      <c r="K760" s="72"/>
      <c r="L760" s="3"/>
      <c r="M760" s="3"/>
      <c r="N760" s="4"/>
      <c r="O760" s="6"/>
      <c r="P760" s="6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  <c r="BZ760" s="3"/>
      <c r="CA760" s="3"/>
      <c r="CB760" s="3"/>
      <c r="CC760" s="3"/>
      <c r="CD760" s="3"/>
      <c r="CE760" s="3"/>
      <c r="CF760" s="3"/>
      <c r="CG760" s="3"/>
      <c r="CH760" s="3"/>
      <c r="CI760" s="3"/>
      <c r="CJ760" s="3"/>
      <c r="CK760" s="3"/>
      <c r="CL760" s="3"/>
      <c r="CM760" s="3"/>
      <c r="CN760" s="3"/>
      <c r="CO760" s="3"/>
      <c r="CP760" s="3"/>
      <c r="CQ760" s="3"/>
      <c r="CR760" s="3"/>
      <c r="CS760" s="3"/>
      <c r="CT760" s="3"/>
      <c r="CU760" s="3"/>
      <c r="CV760" s="3"/>
      <c r="CW760" s="3"/>
      <c r="CX760" s="3"/>
      <c r="CY760" s="3"/>
      <c r="CZ760" s="3"/>
      <c r="DA760" s="3"/>
      <c r="DB760" s="3"/>
      <c r="DC760" s="3"/>
      <c r="DD760" s="3"/>
      <c r="DE760" s="3"/>
    </row>
    <row r="761" spans="5:109" s="73" customFormat="1" ht="12.75" customHeight="1" hidden="1">
      <c r="E761" s="2"/>
      <c r="F761" s="69"/>
      <c r="G761" s="4"/>
      <c r="H761" s="4"/>
      <c r="I761" s="4"/>
      <c r="J761" s="4"/>
      <c r="K761" s="72"/>
      <c r="L761" s="3"/>
      <c r="M761" s="3"/>
      <c r="N761" s="4"/>
      <c r="O761" s="6"/>
      <c r="P761" s="6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  <c r="BZ761" s="3"/>
      <c r="CA761" s="3"/>
      <c r="CB761" s="3"/>
      <c r="CC761" s="3"/>
      <c r="CD761" s="3"/>
      <c r="CE761" s="3"/>
      <c r="CF761" s="3"/>
      <c r="CG761" s="3"/>
      <c r="CH761" s="3"/>
      <c r="CI761" s="3"/>
      <c r="CJ761" s="3"/>
      <c r="CK761" s="3"/>
      <c r="CL761" s="3"/>
      <c r="CM761" s="3"/>
      <c r="CN761" s="3"/>
      <c r="CO761" s="3"/>
      <c r="CP761" s="3"/>
      <c r="CQ761" s="3"/>
      <c r="CR761" s="3"/>
      <c r="CS761" s="3"/>
      <c r="CT761" s="3"/>
      <c r="CU761" s="3"/>
      <c r="CV761" s="3"/>
      <c r="CW761" s="3"/>
      <c r="CX761" s="3"/>
      <c r="CY761" s="3"/>
      <c r="CZ761" s="3"/>
      <c r="DA761" s="3"/>
      <c r="DB761" s="3"/>
      <c r="DC761" s="3"/>
      <c r="DD761" s="3"/>
      <c r="DE761" s="3"/>
    </row>
    <row r="762" spans="5:109" s="73" customFormat="1" ht="12.75" customHeight="1" hidden="1">
      <c r="E762" s="2"/>
      <c r="F762" s="69"/>
      <c r="G762" s="4"/>
      <c r="H762" s="4"/>
      <c r="I762" s="4"/>
      <c r="J762" s="4"/>
      <c r="K762" s="72"/>
      <c r="L762" s="3"/>
      <c r="M762" s="3"/>
      <c r="N762" s="4"/>
      <c r="O762" s="6"/>
      <c r="P762" s="6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  <c r="BY762" s="3"/>
      <c r="BZ762" s="3"/>
      <c r="CA762" s="3"/>
      <c r="CB762" s="3"/>
      <c r="CC762" s="3"/>
      <c r="CD762" s="3"/>
      <c r="CE762" s="3"/>
      <c r="CF762" s="3"/>
      <c r="CG762" s="3"/>
      <c r="CH762" s="3"/>
      <c r="CI762" s="3"/>
      <c r="CJ762" s="3"/>
      <c r="CK762" s="3"/>
      <c r="CL762" s="3"/>
      <c r="CM762" s="3"/>
      <c r="CN762" s="3"/>
      <c r="CO762" s="3"/>
      <c r="CP762" s="3"/>
      <c r="CQ762" s="3"/>
      <c r="CR762" s="3"/>
      <c r="CS762" s="3"/>
      <c r="CT762" s="3"/>
      <c r="CU762" s="3"/>
      <c r="CV762" s="3"/>
      <c r="CW762" s="3"/>
      <c r="CX762" s="3"/>
      <c r="CY762" s="3"/>
      <c r="CZ762" s="3"/>
      <c r="DA762" s="3"/>
      <c r="DB762" s="3"/>
      <c r="DC762" s="3"/>
      <c r="DD762" s="3"/>
      <c r="DE762" s="3"/>
    </row>
    <row r="763" spans="5:109" s="73" customFormat="1" ht="12.75" customHeight="1" hidden="1">
      <c r="E763" s="2"/>
      <c r="F763" s="69"/>
      <c r="G763" s="4"/>
      <c r="H763" s="4"/>
      <c r="I763" s="4"/>
      <c r="J763" s="4"/>
      <c r="K763" s="72"/>
      <c r="L763" s="3"/>
      <c r="M763" s="3"/>
      <c r="N763" s="4"/>
      <c r="O763" s="6"/>
      <c r="P763" s="6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  <c r="BZ763" s="3"/>
      <c r="CA763" s="3"/>
      <c r="CB763" s="3"/>
      <c r="CC763" s="3"/>
      <c r="CD763" s="3"/>
      <c r="CE763" s="3"/>
      <c r="CF763" s="3"/>
      <c r="CG763" s="3"/>
      <c r="CH763" s="3"/>
      <c r="CI763" s="3"/>
      <c r="CJ763" s="3"/>
      <c r="CK763" s="3"/>
      <c r="CL763" s="3"/>
      <c r="CM763" s="3"/>
      <c r="CN763" s="3"/>
      <c r="CO763" s="3"/>
      <c r="CP763" s="3"/>
      <c r="CQ763" s="3"/>
      <c r="CR763" s="3"/>
      <c r="CS763" s="3"/>
      <c r="CT763" s="3"/>
      <c r="CU763" s="3"/>
      <c r="CV763" s="3"/>
      <c r="CW763" s="3"/>
      <c r="CX763" s="3"/>
      <c r="CY763" s="3"/>
      <c r="CZ763" s="3"/>
      <c r="DA763" s="3"/>
      <c r="DB763" s="3"/>
      <c r="DC763" s="3"/>
      <c r="DD763" s="3"/>
      <c r="DE763" s="3"/>
    </row>
    <row r="764" spans="5:109" s="73" customFormat="1" ht="12.75" customHeight="1" hidden="1">
      <c r="E764" s="2"/>
      <c r="F764" s="69"/>
      <c r="G764" s="4"/>
      <c r="H764" s="4"/>
      <c r="I764" s="4"/>
      <c r="J764" s="4"/>
      <c r="K764" s="72"/>
      <c r="L764" s="3"/>
      <c r="M764" s="3"/>
      <c r="N764" s="4"/>
      <c r="O764" s="6"/>
      <c r="P764" s="6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  <c r="BZ764" s="3"/>
      <c r="CA764" s="3"/>
      <c r="CB764" s="3"/>
      <c r="CC764" s="3"/>
      <c r="CD764" s="3"/>
      <c r="CE764" s="3"/>
      <c r="CF764" s="3"/>
      <c r="CG764" s="3"/>
      <c r="CH764" s="3"/>
      <c r="CI764" s="3"/>
      <c r="CJ764" s="3"/>
      <c r="CK764" s="3"/>
      <c r="CL764" s="3"/>
      <c r="CM764" s="3"/>
      <c r="CN764" s="3"/>
      <c r="CO764" s="3"/>
      <c r="CP764" s="3"/>
      <c r="CQ764" s="3"/>
      <c r="CR764" s="3"/>
      <c r="CS764" s="3"/>
      <c r="CT764" s="3"/>
      <c r="CU764" s="3"/>
      <c r="CV764" s="3"/>
      <c r="CW764" s="3"/>
      <c r="CX764" s="3"/>
      <c r="CY764" s="3"/>
      <c r="CZ764" s="3"/>
      <c r="DA764" s="3"/>
      <c r="DB764" s="3"/>
      <c r="DC764" s="3"/>
      <c r="DD764" s="3"/>
      <c r="DE764" s="3"/>
    </row>
    <row r="765" spans="5:109" s="73" customFormat="1" ht="12.75" customHeight="1" hidden="1">
      <c r="E765" s="2"/>
      <c r="F765" s="69"/>
      <c r="G765" s="4"/>
      <c r="H765" s="4"/>
      <c r="I765" s="4"/>
      <c r="J765" s="4"/>
      <c r="K765" s="72"/>
      <c r="L765" s="3"/>
      <c r="M765" s="3"/>
      <c r="N765" s="4"/>
      <c r="O765" s="6"/>
      <c r="P765" s="6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  <c r="BZ765" s="3"/>
      <c r="CA765" s="3"/>
      <c r="CB765" s="3"/>
      <c r="CC765" s="3"/>
      <c r="CD765" s="3"/>
      <c r="CE765" s="3"/>
      <c r="CF765" s="3"/>
      <c r="CG765" s="3"/>
      <c r="CH765" s="3"/>
      <c r="CI765" s="3"/>
      <c r="CJ765" s="3"/>
      <c r="CK765" s="3"/>
      <c r="CL765" s="3"/>
      <c r="CM765" s="3"/>
      <c r="CN765" s="3"/>
      <c r="CO765" s="3"/>
      <c r="CP765" s="3"/>
      <c r="CQ765" s="3"/>
      <c r="CR765" s="3"/>
      <c r="CS765" s="3"/>
      <c r="CT765" s="3"/>
      <c r="CU765" s="3"/>
      <c r="CV765" s="3"/>
      <c r="CW765" s="3"/>
      <c r="CX765" s="3"/>
      <c r="CY765" s="3"/>
      <c r="CZ765" s="3"/>
      <c r="DA765" s="3"/>
      <c r="DB765" s="3"/>
      <c r="DC765" s="3"/>
      <c r="DD765" s="3"/>
      <c r="DE765" s="3"/>
    </row>
  </sheetData>
  <sheetProtection/>
  <mergeCells count="131">
    <mergeCell ref="A6:N6"/>
    <mergeCell ref="A8:C10"/>
    <mergeCell ref="D8:E10"/>
    <mergeCell ref="F8:F10"/>
    <mergeCell ref="G8:G10"/>
    <mergeCell ref="H8:J8"/>
    <mergeCell ref="K8:N9"/>
    <mergeCell ref="H9:I9"/>
    <mergeCell ref="O9:O10"/>
    <mergeCell ref="P9:P10"/>
    <mergeCell ref="B11:C11"/>
    <mergeCell ref="D11:E11"/>
    <mergeCell ref="D12:E12"/>
    <mergeCell ref="A13:A39"/>
    <mergeCell ref="D13:E13"/>
    <mergeCell ref="B14:B24"/>
    <mergeCell ref="D14:E14"/>
    <mergeCell ref="D19:E19"/>
    <mergeCell ref="D20:E20"/>
    <mergeCell ref="C21:C22"/>
    <mergeCell ref="D23:E23"/>
    <mergeCell ref="D24:E24"/>
    <mergeCell ref="D25:E25"/>
    <mergeCell ref="D33:E33"/>
    <mergeCell ref="B34:B38"/>
    <mergeCell ref="D34:E34"/>
    <mergeCell ref="D35:E35"/>
    <mergeCell ref="D36:E36"/>
    <mergeCell ref="D37:E37"/>
    <mergeCell ref="D38:E38"/>
    <mergeCell ref="D39:E39"/>
    <mergeCell ref="B40:E40"/>
    <mergeCell ref="A41:A150"/>
    <mergeCell ref="C41:E41"/>
    <mergeCell ref="B42:B133"/>
    <mergeCell ref="C42:E42"/>
    <mergeCell ref="D43:E43"/>
    <mergeCell ref="D44:E44"/>
    <mergeCell ref="D45:E45"/>
    <mergeCell ref="D48:E48"/>
    <mergeCell ref="D49:E49"/>
    <mergeCell ref="D50:E50"/>
    <mergeCell ref="D51:E51"/>
    <mergeCell ref="D52:E52"/>
    <mergeCell ref="D53:E53"/>
    <mergeCell ref="D56:E56"/>
    <mergeCell ref="D57:E57"/>
    <mergeCell ref="D58:E58"/>
    <mergeCell ref="D59:E59"/>
    <mergeCell ref="D61:E61"/>
    <mergeCell ref="D68:E68"/>
    <mergeCell ref="D73:E73"/>
    <mergeCell ref="D74:E74"/>
    <mergeCell ref="D75:E75"/>
    <mergeCell ref="D76:E76"/>
    <mergeCell ref="D77:E77"/>
    <mergeCell ref="D78:E78"/>
    <mergeCell ref="D79:E79"/>
    <mergeCell ref="D80:E80"/>
    <mergeCell ref="D89:E89"/>
    <mergeCell ref="C90:E90"/>
    <mergeCell ref="D91:E91"/>
    <mergeCell ref="D92:E92"/>
    <mergeCell ref="D93:E93"/>
    <mergeCell ref="D94:E94"/>
    <mergeCell ref="D95:E95"/>
    <mergeCell ref="D96:E96"/>
    <mergeCell ref="C97:E97"/>
    <mergeCell ref="D98:E98"/>
    <mergeCell ref="D99:E99"/>
    <mergeCell ref="C100:C102"/>
    <mergeCell ref="D100:E100"/>
    <mergeCell ref="D101:E101"/>
    <mergeCell ref="D102:E102"/>
    <mergeCell ref="D103:E103"/>
    <mergeCell ref="D104:E104"/>
    <mergeCell ref="D107:E107"/>
    <mergeCell ref="D108:E108"/>
    <mergeCell ref="D109:E109"/>
    <mergeCell ref="D110:E110"/>
    <mergeCell ref="D111:E111"/>
    <mergeCell ref="D112:E112"/>
    <mergeCell ref="D113:E113"/>
    <mergeCell ref="D114:E114"/>
    <mergeCell ref="D115:E115"/>
    <mergeCell ref="C116:C122"/>
    <mergeCell ref="D116:E116"/>
    <mergeCell ref="D119:E119"/>
    <mergeCell ref="D122:E122"/>
    <mergeCell ref="D123:E123"/>
    <mergeCell ref="D124:E124"/>
    <mergeCell ref="C125:E12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42:E142"/>
    <mergeCell ref="B143:B149"/>
    <mergeCell ref="D143:E143"/>
    <mergeCell ref="D146:E146"/>
    <mergeCell ref="D149:E149"/>
    <mergeCell ref="D150:E150"/>
    <mergeCell ref="D152:E152"/>
    <mergeCell ref="D155:E155"/>
    <mergeCell ref="D156:E156"/>
    <mergeCell ref="D157:E157"/>
    <mergeCell ref="D158:E158"/>
    <mergeCell ref="D159:E159"/>
    <mergeCell ref="D160:E160"/>
    <mergeCell ref="D161:E161"/>
    <mergeCell ref="D162:E162"/>
    <mergeCell ref="D163:E163"/>
    <mergeCell ref="D164:E164"/>
    <mergeCell ref="A165:A175"/>
    <mergeCell ref="D165:E165"/>
    <mergeCell ref="D166:E166"/>
    <mergeCell ref="D167:E167"/>
    <mergeCell ref="D168:E168"/>
    <mergeCell ref="D169:E169"/>
    <mergeCell ref="A187:B187"/>
    <mergeCell ref="C187:N187"/>
    <mergeCell ref="D170:E170"/>
    <mergeCell ref="D171:E171"/>
    <mergeCell ref="D176:E176"/>
    <mergeCell ref="D177:E177"/>
    <mergeCell ref="E186:F186"/>
    <mergeCell ref="J186:N186"/>
  </mergeCells>
  <printOptions/>
  <pageMargins left="0.551574803149606" right="0.3153543307086611" top="0.906299212598425" bottom="0.8795275590551181" header="0.611023622047244" footer="0.3153543307086611"/>
  <pageSetup fitToHeight="0" fitToWidth="0" horizontalDpi="600" verticalDpi="600" orientation="landscape" pageOrder="overThenDown" paperSize="9" r:id="rId1"/>
  <headerFooter alignWithMargins="0">
    <oddFooter>&amp;C&amp;8Pagina &amp;P din &amp;N&amp;R&amp;8Data &amp;D Ora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80"/>
  <sheetViews>
    <sheetView tabSelected="1" zoomScalePageLayoutView="0" workbookViewId="0" topLeftCell="A1">
      <selection activeCell="L14" sqref="L14"/>
    </sheetView>
  </sheetViews>
  <sheetFormatPr defaultColWidth="8.5" defaultRowHeight="14.25" customHeight="1"/>
  <cols>
    <col min="1" max="2" width="3" style="0" customWidth="1"/>
    <col min="3" max="3" width="2.59765625" style="0" customWidth="1"/>
    <col min="4" max="4" width="4.59765625" style="0" customWidth="1"/>
    <col min="5" max="5" width="32.09765625" style="0" customWidth="1"/>
    <col min="6" max="6" width="4.59765625" style="0" customWidth="1"/>
    <col min="7" max="7" width="7.5" style="0" customWidth="1"/>
    <col min="8" max="8" width="12" style="0" customWidth="1"/>
    <col min="9" max="12" width="8.5" style="0" customWidth="1"/>
    <col min="13" max="13" width="6.5" style="0" customWidth="1"/>
  </cols>
  <sheetData>
    <row r="2" spans="1:13" ht="15.75" customHeight="1">
      <c r="A2" s="74"/>
      <c r="B2" s="75"/>
      <c r="C2" s="76"/>
      <c r="D2" s="75"/>
      <c r="E2" s="77"/>
      <c r="F2" s="78"/>
      <c r="G2" s="79"/>
      <c r="H2" s="79"/>
      <c r="I2" s="80"/>
      <c r="J2" s="218"/>
      <c r="K2" s="219" t="s">
        <v>409</v>
      </c>
      <c r="L2" s="219"/>
      <c r="M2" s="219"/>
    </row>
    <row r="3" spans="1:13" ht="15.75" customHeight="1">
      <c r="A3" s="74"/>
      <c r="B3" s="75"/>
      <c r="C3" s="76"/>
      <c r="D3" s="75"/>
      <c r="E3" s="77"/>
      <c r="F3" s="78"/>
      <c r="G3" s="79"/>
      <c r="H3" s="79"/>
      <c r="I3" s="80"/>
      <c r="J3" s="220" t="s">
        <v>411</v>
      </c>
      <c r="K3" s="220"/>
      <c r="L3" s="220"/>
      <c r="M3" s="220"/>
    </row>
    <row r="4" spans="1:13" ht="15.75" customHeight="1">
      <c r="A4" s="74"/>
      <c r="B4" s="75"/>
      <c r="C4" s="76"/>
      <c r="D4" s="75"/>
      <c r="E4" s="77"/>
      <c r="F4" s="78"/>
      <c r="G4" s="79"/>
      <c r="H4" s="79"/>
      <c r="I4" s="80"/>
      <c r="J4" s="81"/>
      <c r="K4" s="82"/>
      <c r="L4" s="80"/>
      <c r="M4" s="80"/>
    </row>
    <row r="5" spans="1:13" ht="15.75" customHeight="1">
      <c r="A5" s="75"/>
      <c r="B5" s="75"/>
      <c r="C5" s="76"/>
      <c r="D5" s="75"/>
      <c r="E5" s="77"/>
      <c r="F5" s="78"/>
      <c r="G5" s="79"/>
      <c r="H5" s="79"/>
      <c r="I5" s="80"/>
      <c r="J5" s="81"/>
      <c r="K5" s="82"/>
      <c r="L5" s="83"/>
      <c r="M5" s="80"/>
    </row>
    <row r="6" spans="1:13" ht="18" customHeight="1">
      <c r="A6" s="190" t="s">
        <v>410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</row>
    <row r="7" spans="1:13" ht="15.75" customHeight="1">
      <c r="A7" s="75"/>
      <c r="B7" s="75"/>
      <c r="C7" s="76"/>
      <c r="D7" s="75"/>
      <c r="E7" s="77"/>
      <c r="F7" s="78"/>
      <c r="G7" s="79"/>
      <c r="H7" s="79"/>
      <c r="I7" s="80"/>
      <c r="J7" s="81"/>
      <c r="K7" s="82"/>
      <c r="L7" s="80"/>
      <c r="M7" s="80"/>
    </row>
    <row r="8" spans="1:13" ht="15.75" customHeight="1">
      <c r="A8" s="84"/>
      <c r="B8" s="84"/>
      <c r="C8" s="85"/>
      <c r="D8" s="84"/>
      <c r="E8" s="86"/>
      <c r="F8" s="87"/>
      <c r="G8" s="88"/>
      <c r="H8" s="88"/>
      <c r="I8" s="80"/>
      <c r="J8" s="81"/>
      <c r="K8" s="82"/>
      <c r="L8" s="80"/>
      <c r="M8" s="89" t="s">
        <v>3</v>
      </c>
    </row>
    <row r="9" spans="1:13" ht="13.5" customHeight="1">
      <c r="A9" s="177"/>
      <c r="B9" s="177"/>
      <c r="C9" s="177"/>
      <c r="D9" s="191" t="s">
        <v>4</v>
      </c>
      <c r="E9" s="191"/>
      <c r="F9" s="192" t="s">
        <v>5</v>
      </c>
      <c r="G9" s="192" t="s">
        <v>245</v>
      </c>
      <c r="H9" s="192" t="s">
        <v>414</v>
      </c>
      <c r="I9" s="193" t="s">
        <v>246</v>
      </c>
      <c r="J9" s="194" t="s">
        <v>247</v>
      </c>
      <c r="K9" s="194" t="s">
        <v>248</v>
      </c>
      <c r="L9" s="194" t="s">
        <v>9</v>
      </c>
      <c r="M9" s="194"/>
    </row>
    <row r="10" spans="1:13" ht="102" customHeight="1">
      <c r="A10" s="177"/>
      <c r="B10" s="177"/>
      <c r="C10" s="177"/>
      <c r="D10" s="191"/>
      <c r="E10" s="191"/>
      <c r="F10" s="192"/>
      <c r="G10" s="192"/>
      <c r="H10" s="192"/>
      <c r="I10" s="193"/>
      <c r="J10" s="194"/>
      <c r="K10" s="194"/>
      <c r="L10" s="91" t="s">
        <v>249</v>
      </c>
      <c r="M10" s="91" t="s">
        <v>250</v>
      </c>
    </row>
    <row r="11" spans="1:13" ht="13.5" customHeight="1">
      <c r="A11" s="92">
        <v>0</v>
      </c>
      <c r="B11" s="188">
        <v>1</v>
      </c>
      <c r="C11" s="188"/>
      <c r="D11" s="189">
        <v>2</v>
      </c>
      <c r="E11" s="189"/>
      <c r="F11" s="93">
        <v>3</v>
      </c>
      <c r="G11" s="93">
        <v>4</v>
      </c>
      <c r="H11" s="93">
        <v>5</v>
      </c>
      <c r="I11" s="94" t="s">
        <v>251</v>
      </c>
      <c r="J11" s="95">
        <v>7</v>
      </c>
      <c r="K11" s="95">
        <v>8</v>
      </c>
      <c r="L11" s="96">
        <v>9</v>
      </c>
      <c r="M11" s="96">
        <v>10</v>
      </c>
    </row>
    <row r="12" spans="1:13" ht="13.5" customHeight="1">
      <c r="A12" s="97" t="s">
        <v>24</v>
      </c>
      <c r="B12" s="90"/>
      <c r="C12" s="98"/>
      <c r="D12" s="187" t="s">
        <v>252</v>
      </c>
      <c r="E12" s="187"/>
      <c r="F12" s="100">
        <v>1</v>
      </c>
      <c r="G12" s="101">
        <f>G13+G16</f>
        <v>47182</v>
      </c>
      <c r="H12" s="101">
        <f>H13+H16</f>
        <v>58760</v>
      </c>
      <c r="I12" s="102">
        <f>H12/G12*100</f>
        <v>124.53901911746006</v>
      </c>
      <c r="J12" s="103">
        <f>H12*1.043</f>
        <v>61286.67999999999</v>
      </c>
      <c r="K12" s="103">
        <f>J12*1.043</f>
        <v>63922.00723999999</v>
      </c>
      <c r="L12" s="103">
        <f>J12/H12*100</f>
        <v>104.3</v>
      </c>
      <c r="M12" s="103">
        <f>K12/J12*100</f>
        <v>104.3</v>
      </c>
    </row>
    <row r="13" spans="1:13" ht="13.5" customHeight="1">
      <c r="A13" s="177"/>
      <c r="B13" s="90">
        <v>1</v>
      </c>
      <c r="C13" s="98"/>
      <c r="D13" s="187" t="s">
        <v>253</v>
      </c>
      <c r="E13" s="187"/>
      <c r="F13" s="100">
        <v>2</v>
      </c>
      <c r="G13" s="101">
        <v>47179</v>
      </c>
      <c r="H13" s="101">
        <v>58757</v>
      </c>
      <c r="I13" s="102">
        <f>H13/G13*100</f>
        <v>124.54057949511434</v>
      </c>
      <c r="J13" s="103">
        <f>H13*1.043</f>
        <v>61283.55099999999</v>
      </c>
      <c r="K13" s="103">
        <f>J13*1.043</f>
        <v>63918.74369299999</v>
      </c>
      <c r="L13" s="103">
        <f>J13/H13*100</f>
        <v>104.3</v>
      </c>
      <c r="M13" s="103">
        <f>K13/J13*100</f>
        <v>104.3</v>
      </c>
    </row>
    <row r="14" spans="1:13" ht="17.25" customHeight="1">
      <c r="A14" s="177"/>
      <c r="B14" s="90"/>
      <c r="C14" s="98"/>
      <c r="D14" s="99" t="s">
        <v>27</v>
      </c>
      <c r="E14" s="104" t="s">
        <v>42</v>
      </c>
      <c r="F14" s="100">
        <v>3</v>
      </c>
      <c r="G14" s="101"/>
      <c r="H14" s="101"/>
      <c r="I14" s="102"/>
      <c r="J14" s="103"/>
      <c r="K14" s="103"/>
      <c r="L14" s="103"/>
      <c r="M14" s="103"/>
    </row>
    <row r="15" spans="1:13" ht="30.75" customHeight="1">
      <c r="A15" s="177"/>
      <c r="B15" s="90"/>
      <c r="C15" s="98"/>
      <c r="D15" s="99" t="s">
        <v>37</v>
      </c>
      <c r="E15" s="104" t="s">
        <v>44</v>
      </c>
      <c r="F15" s="100">
        <v>4</v>
      </c>
      <c r="G15" s="101"/>
      <c r="H15" s="101"/>
      <c r="I15" s="102"/>
      <c r="J15" s="103"/>
      <c r="K15" s="103"/>
      <c r="L15" s="103"/>
      <c r="M15" s="103"/>
    </row>
    <row r="16" spans="1:13" ht="13.5" customHeight="1">
      <c r="A16" s="177"/>
      <c r="B16" s="90">
        <v>2</v>
      </c>
      <c r="C16" s="98"/>
      <c r="D16" s="187" t="s">
        <v>254</v>
      </c>
      <c r="E16" s="187"/>
      <c r="F16" s="100">
        <v>5</v>
      </c>
      <c r="G16" s="101">
        <v>3</v>
      </c>
      <c r="H16" s="101">
        <v>3</v>
      </c>
      <c r="I16" s="102">
        <f>H16/G16*100</f>
        <v>100</v>
      </c>
      <c r="J16" s="103">
        <f>H16*1.043</f>
        <v>3.1289999999999996</v>
      </c>
      <c r="K16" s="103">
        <f aca="true" t="shared" si="0" ref="K16:K30">J16*1.043</f>
        <v>3.2635469999999995</v>
      </c>
      <c r="L16" s="103">
        <f>J16/H16*100</f>
        <v>104.3</v>
      </c>
      <c r="M16" s="103">
        <f>K16/J16*100</f>
        <v>104.3</v>
      </c>
    </row>
    <row r="17" spans="1:13" ht="13.5" customHeight="1">
      <c r="A17" s="177"/>
      <c r="B17" s="90">
        <v>3</v>
      </c>
      <c r="C17" s="98"/>
      <c r="D17" s="187" t="s">
        <v>68</v>
      </c>
      <c r="E17" s="187"/>
      <c r="F17" s="100">
        <v>6</v>
      </c>
      <c r="G17" s="101"/>
      <c r="H17" s="101"/>
      <c r="I17" s="102"/>
      <c r="J17" s="103"/>
      <c r="K17" s="103">
        <f t="shared" si="0"/>
        <v>0</v>
      </c>
      <c r="L17" s="103"/>
      <c r="M17" s="103"/>
    </row>
    <row r="18" spans="1:13" ht="13.5" customHeight="1">
      <c r="A18" s="97" t="s">
        <v>69</v>
      </c>
      <c r="B18" s="90"/>
      <c r="C18" s="98"/>
      <c r="D18" s="187" t="s">
        <v>255</v>
      </c>
      <c r="E18" s="187"/>
      <c r="F18" s="100">
        <v>7</v>
      </c>
      <c r="G18" s="101">
        <f>G19+G32</f>
        <v>47032</v>
      </c>
      <c r="H18" s="101">
        <f>H19+H32</f>
        <v>58530</v>
      </c>
      <c r="I18" s="102">
        <f aca="true" t="shared" si="1" ref="I18:I25">H18/G18*100</f>
        <v>124.44718489539038</v>
      </c>
      <c r="J18" s="103">
        <f aca="true" t="shared" si="2" ref="J18:J30">H18*1.043</f>
        <v>61046.78999999999</v>
      </c>
      <c r="K18" s="103">
        <f t="shared" si="0"/>
        <v>63671.801969999986</v>
      </c>
      <c r="L18" s="103">
        <f aca="true" t="shared" si="3" ref="L18:L30">J18/H18*100</f>
        <v>104.3</v>
      </c>
      <c r="M18" s="103">
        <f aca="true" t="shared" si="4" ref="M18:M30">K18/J18*100</f>
        <v>104.3</v>
      </c>
    </row>
    <row r="19" spans="1:13" ht="13.5" customHeight="1">
      <c r="A19" s="177"/>
      <c r="B19" s="90">
        <v>1</v>
      </c>
      <c r="C19" s="98"/>
      <c r="D19" s="187" t="s">
        <v>256</v>
      </c>
      <c r="E19" s="187"/>
      <c r="F19" s="100">
        <v>8</v>
      </c>
      <c r="G19" s="101">
        <f>G20+G21+G22+G30</f>
        <v>47032</v>
      </c>
      <c r="H19" s="101">
        <f>H20+H21+H22+H30</f>
        <v>58530</v>
      </c>
      <c r="I19" s="102">
        <f t="shared" si="1"/>
        <v>124.44718489539038</v>
      </c>
      <c r="J19" s="103">
        <f t="shared" si="2"/>
        <v>61046.78999999999</v>
      </c>
      <c r="K19" s="103">
        <f t="shared" si="0"/>
        <v>63671.801969999986</v>
      </c>
      <c r="L19" s="103">
        <f t="shared" si="3"/>
        <v>104.3</v>
      </c>
      <c r="M19" s="103">
        <f t="shared" si="4"/>
        <v>104.3</v>
      </c>
    </row>
    <row r="20" spans="1:13" ht="13.5" customHeight="1">
      <c r="A20" s="177"/>
      <c r="B20" s="177"/>
      <c r="C20" s="105" t="s">
        <v>257</v>
      </c>
      <c r="D20" s="187" t="s">
        <v>258</v>
      </c>
      <c r="E20" s="187"/>
      <c r="F20" s="100">
        <v>9</v>
      </c>
      <c r="G20" s="101">
        <v>11751</v>
      </c>
      <c r="H20" s="101">
        <v>15740</v>
      </c>
      <c r="I20" s="102">
        <f t="shared" si="1"/>
        <v>133.94604714492385</v>
      </c>
      <c r="J20" s="103">
        <f t="shared" si="2"/>
        <v>16416.82</v>
      </c>
      <c r="K20" s="103">
        <f t="shared" si="0"/>
        <v>17122.74326</v>
      </c>
      <c r="L20" s="103">
        <f t="shared" si="3"/>
        <v>104.3</v>
      </c>
      <c r="M20" s="103">
        <f t="shared" si="4"/>
        <v>104.3</v>
      </c>
    </row>
    <row r="21" spans="1:13" ht="15" customHeight="1">
      <c r="A21" s="177"/>
      <c r="B21" s="177"/>
      <c r="C21" s="106" t="s">
        <v>259</v>
      </c>
      <c r="D21" s="187" t="s">
        <v>260</v>
      </c>
      <c r="E21" s="187"/>
      <c r="F21" s="100">
        <v>10</v>
      </c>
      <c r="G21" s="101">
        <v>1128</v>
      </c>
      <c r="H21" s="101">
        <v>1128</v>
      </c>
      <c r="I21" s="102">
        <f t="shared" si="1"/>
        <v>100</v>
      </c>
      <c r="J21" s="103">
        <f t="shared" si="2"/>
        <v>1176.504</v>
      </c>
      <c r="K21" s="103">
        <f t="shared" si="0"/>
        <v>1227.0936719999997</v>
      </c>
      <c r="L21" s="103">
        <f t="shared" si="3"/>
        <v>104.3</v>
      </c>
      <c r="M21" s="103">
        <f t="shared" si="4"/>
        <v>104.3</v>
      </c>
    </row>
    <row r="22" spans="1:13" ht="15" customHeight="1">
      <c r="A22" s="177"/>
      <c r="B22" s="177"/>
      <c r="C22" s="107" t="s">
        <v>261</v>
      </c>
      <c r="D22" s="187" t="s">
        <v>262</v>
      </c>
      <c r="E22" s="187"/>
      <c r="F22" s="100">
        <v>11</v>
      </c>
      <c r="G22" s="101">
        <f>G23+G28+G29</f>
        <v>33337</v>
      </c>
      <c r="H22" s="101">
        <f>H23+H28+H29+H26</f>
        <v>40846</v>
      </c>
      <c r="I22" s="102">
        <f t="shared" si="1"/>
        <v>122.52452230254671</v>
      </c>
      <c r="J22" s="103">
        <f t="shared" si="2"/>
        <v>42602.378</v>
      </c>
      <c r="K22" s="103">
        <f t="shared" si="0"/>
        <v>44434.28025399999</v>
      </c>
      <c r="L22" s="103">
        <f t="shared" si="3"/>
        <v>104.3</v>
      </c>
      <c r="M22" s="103">
        <f t="shared" si="4"/>
        <v>104.3</v>
      </c>
    </row>
    <row r="23" spans="1:13" ht="32.25" customHeight="1">
      <c r="A23" s="177"/>
      <c r="B23" s="177"/>
      <c r="C23" s="108"/>
      <c r="D23" s="109" t="s">
        <v>150</v>
      </c>
      <c r="E23" s="110" t="s">
        <v>263</v>
      </c>
      <c r="F23" s="100">
        <v>12</v>
      </c>
      <c r="G23" s="101">
        <f>G24+G25</f>
        <v>31789</v>
      </c>
      <c r="H23" s="101">
        <f>H24+H25</f>
        <v>38690</v>
      </c>
      <c r="I23" s="102">
        <f t="shared" si="1"/>
        <v>121.70876718361698</v>
      </c>
      <c r="J23" s="103">
        <f t="shared" si="2"/>
        <v>40353.67</v>
      </c>
      <c r="K23" s="103">
        <f t="shared" si="0"/>
        <v>42088.87781</v>
      </c>
      <c r="L23" s="103">
        <f t="shared" si="3"/>
        <v>104.3</v>
      </c>
      <c r="M23" s="103">
        <f t="shared" si="4"/>
        <v>104.3</v>
      </c>
    </row>
    <row r="24" spans="1:13" ht="15" customHeight="1">
      <c r="A24" s="177"/>
      <c r="B24" s="177"/>
      <c r="C24" s="108"/>
      <c r="D24" s="111" t="s">
        <v>152</v>
      </c>
      <c r="E24" s="99" t="s">
        <v>264</v>
      </c>
      <c r="F24" s="100">
        <v>13</v>
      </c>
      <c r="G24" s="101">
        <v>28136</v>
      </c>
      <c r="H24" s="101">
        <v>34625</v>
      </c>
      <c r="I24" s="102">
        <f t="shared" si="1"/>
        <v>123.06297981234007</v>
      </c>
      <c r="J24" s="103">
        <f t="shared" si="2"/>
        <v>36113.875</v>
      </c>
      <c r="K24" s="103">
        <f t="shared" si="0"/>
        <v>37666.771624999994</v>
      </c>
      <c r="L24" s="103">
        <f t="shared" si="3"/>
        <v>104.3</v>
      </c>
      <c r="M24" s="103">
        <f t="shared" si="4"/>
        <v>104.3</v>
      </c>
    </row>
    <row r="25" spans="1:13" ht="15" customHeight="1">
      <c r="A25" s="177"/>
      <c r="B25" s="177"/>
      <c r="C25" s="108"/>
      <c r="D25" s="111" t="s">
        <v>157</v>
      </c>
      <c r="E25" s="99" t="s">
        <v>265</v>
      </c>
      <c r="F25" s="100">
        <v>14</v>
      </c>
      <c r="G25" s="101">
        <v>3653</v>
      </c>
      <c r="H25" s="101">
        <v>4065</v>
      </c>
      <c r="I25" s="102">
        <f t="shared" si="1"/>
        <v>111.2784013139885</v>
      </c>
      <c r="J25" s="103">
        <f t="shared" si="2"/>
        <v>4239.795</v>
      </c>
      <c r="K25" s="103">
        <f t="shared" si="0"/>
        <v>4422.106185</v>
      </c>
      <c r="L25" s="103">
        <f t="shared" si="3"/>
        <v>104.3</v>
      </c>
      <c r="M25" s="103">
        <f t="shared" si="4"/>
        <v>104.3</v>
      </c>
    </row>
    <row r="26" spans="1:13" ht="23.25" customHeight="1">
      <c r="A26" s="177"/>
      <c r="B26" s="177"/>
      <c r="C26" s="108"/>
      <c r="D26" s="111" t="s">
        <v>166</v>
      </c>
      <c r="E26" s="99" t="s">
        <v>266</v>
      </c>
      <c r="F26" s="100">
        <v>15</v>
      </c>
      <c r="G26" s="101">
        <v>0</v>
      </c>
      <c r="H26" s="101">
        <v>20</v>
      </c>
      <c r="I26" s="102"/>
      <c r="J26" s="103">
        <f t="shared" si="2"/>
        <v>20.86</v>
      </c>
      <c r="K26" s="103">
        <f t="shared" si="0"/>
        <v>21.75698</v>
      </c>
      <c r="L26" s="103">
        <f t="shared" si="3"/>
        <v>104.3</v>
      </c>
      <c r="M26" s="103">
        <f t="shared" si="4"/>
        <v>104.3</v>
      </c>
    </row>
    <row r="27" spans="1:13" ht="27" customHeight="1">
      <c r="A27" s="177"/>
      <c r="B27" s="177"/>
      <c r="C27" s="108"/>
      <c r="D27" s="111"/>
      <c r="E27" s="112" t="s">
        <v>267</v>
      </c>
      <c r="F27" s="100">
        <v>16</v>
      </c>
      <c r="G27" s="101">
        <v>0</v>
      </c>
      <c r="H27" s="101">
        <v>20</v>
      </c>
      <c r="I27" s="102"/>
      <c r="J27" s="103">
        <f t="shared" si="2"/>
        <v>20.86</v>
      </c>
      <c r="K27" s="103">
        <f t="shared" si="0"/>
        <v>21.75698</v>
      </c>
      <c r="L27" s="103">
        <f t="shared" si="3"/>
        <v>104.3</v>
      </c>
      <c r="M27" s="103">
        <f t="shared" si="4"/>
        <v>104.3</v>
      </c>
    </row>
    <row r="28" spans="1:13" ht="43.5" customHeight="1">
      <c r="A28" s="177"/>
      <c r="B28" s="177"/>
      <c r="C28" s="108"/>
      <c r="D28" s="111" t="s">
        <v>171</v>
      </c>
      <c r="E28" s="99" t="s">
        <v>268</v>
      </c>
      <c r="F28" s="100">
        <v>17</v>
      </c>
      <c r="G28" s="101">
        <v>895</v>
      </c>
      <c r="H28" s="101">
        <v>1357</v>
      </c>
      <c r="I28" s="102">
        <f>H28/G28*100</f>
        <v>151.62011173184356</v>
      </c>
      <c r="J28" s="103">
        <f t="shared" si="2"/>
        <v>1415.3509999999999</v>
      </c>
      <c r="K28" s="103">
        <f t="shared" si="0"/>
        <v>1476.2110929999997</v>
      </c>
      <c r="L28" s="103">
        <f t="shared" si="3"/>
        <v>104.3</v>
      </c>
      <c r="M28" s="103">
        <f t="shared" si="4"/>
        <v>104.3</v>
      </c>
    </row>
    <row r="29" spans="1:13" ht="27" customHeight="1">
      <c r="A29" s="177"/>
      <c r="B29" s="177"/>
      <c r="C29" s="113"/>
      <c r="D29" s="111" t="s">
        <v>179</v>
      </c>
      <c r="E29" s="99" t="s">
        <v>269</v>
      </c>
      <c r="F29" s="100">
        <v>18</v>
      </c>
      <c r="G29" s="101">
        <v>653</v>
      </c>
      <c r="H29" s="101">
        <v>779</v>
      </c>
      <c r="I29" s="102">
        <f>H29/G29*100</f>
        <v>119.29555895865238</v>
      </c>
      <c r="J29" s="103">
        <f t="shared" si="2"/>
        <v>812.497</v>
      </c>
      <c r="K29" s="103">
        <f t="shared" si="0"/>
        <v>847.4343709999999</v>
      </c>
      <c r="L29" s="103">
        <f t="shared" si="3"/>
        <v>104.3</v>
      </c>
      <c r="M29" s="103">
        <f t="shared" si="4"/>
        <v>104.3</v>
      </c>
    </row>
    <row r="30" spans="1:13" ht="13.5" customHeight="1">
      <c r="A30" s="177"/>
      <c r="B30" s="177"/>
      <c r="C30" s="114" t="s">
        <v>270</v>
      </c>
      <c r="D30" s="187" t="s">
        <v>271</v>
      </c>
      <c r="E30" s="187"/>
      <c r="F30" s="100">
        <v>19</v>
      </c>
      <c r="G30" s="101">
        <v>816</v>
      </c>
      <c r="H30" s="101">
        <v>816</v>
      </c>
      <c r="I30" s="102">
        <f>H30/G30*100</f>
        <v>100</v>
      </c>
      <c r="J30" s="103">
        <f t="shared" si="2"/>
        <v>851.088</v>
      </c>
      <c r="K30" s="103">
        <f t="shared" si="0"/>
        <v>887.6847839999999</v>
      </c>
      <c r="L30" s="103">
        <f t="shared" si="3"/>
        <v>104.3</v>
      </c>
      <c r="M30" s="103">
        <f t="shared" si="4"/>
        <v>104.3</v>
      </c>
    </row>
    <row r="31" spans="1:13" ht="13.5" customHeight="1">
      <c r="A31" s="177"/>
      <c r="B31" s="90">
        <v>2</v>
      </c>
      <c r="C31" s="98"/>
      <c r="D31" s="187" t="s">
        <v>272</v>
      </c>
      <c r="E31" s="187"/>
      <c r="F31" s="100">
        <v>20</v>
      </c>
      <c r="G31" s="101"/>
      <c r="H31" s="101"/>
      <c r="I31" s="102"/>
      <c r="J31" s="103"/>
      <c r="K31" s="103"/>
      <c r="L31" s="103"/>
      <c r="M31" s="103"/>
    </row>
    <row r="32" spans="1:13" ht="13.5" customHeight="1">
      <c r="A32" s="177"/>
      <c r="B32" s="90">
        <v>3</v>
      </c>
      <c r="C32" s="98"/>
      <c r="D32" s="187" t="s">
        <v>206</v>
      </c>
      <c r="E32" s="187"/>
      <c r="F32" s="100">
        <v>21</v>
      </c>
      <c r="G32" s="101"/>
      <c r="H32" s="101"/>
      <c r="I32" s="102"/>
      <c r="J32" s="103"/>
      <c r="K32" s="103"/>
      <c r="L32" s="103"/>
      <c r="M32" s="103"/>
    </row>
    <row r="33" spans="1:13" ht="13.5" customHeight="1">
      <c r="A33" s="97" t="s">
        <v>207</v>
      </c>
      <c r="B33" s="90"/>
      <c r="C33" s="98"/>
      <c r="D33" s="187" t="s">
        <v>273</v>
      </c>
      <c r="E33" s="187"/>
      <c r="F33" s="100">
        <v>22</v>
      </c>
      <c r="G33" s="101">
        <f>G12-G18</f>
        <v>150</v>
      </c>
      <c r="H33" s="101">
        <f>H12-H18</f>
        <v>230</v>
      </c>
      <c r="I33" s="102">
        <f>H33/G33*100</f>
        <v>153.33333333333334</v>
      </c>
      <c r="J33" s="103">
        <f>H33*1.043</f>
        <v>239.89</v>
      </c>
      <c r="K33" s="103">
        <f>J33*1.043</f>
        <v>250.20526999999996</v>
      </c>
      <c r="L33" s="103">
        <f>J33/H33*100</f>
        <v>104.3</v>
      </c>
      <c r="M33" s="103">
        <f>K33/J33*100</f>
        <v>104.3</v>
      </c>
    </row>
    <row r="34" spans="1:13" ht="13.5" customHeight="1">
      <c r="A34" s="97" t="s">
        <v>211</v>
      </c>
      <c r="B34" s="90"/>
      <c r="C34" s="98"/>
      <c r="D34" s="187" t="s">
        <v>212</v>
      </c>
      <c r="E34" s="187"/>
      <c r="F34" s="100">
        <v>23</v>
      </c>
      <c r="G34" s="101">
        <v>0</v>
      </c>
      <c r="H34" s="101">
        <v>0</v>
      </c>
      <c r="I34" s="102">
        <v>0</v>
      </c>
      <c r="J34" s="103">
        <v>0</v>
      </c>
      <c r="K34" s="103">
        <v>0</v>
      </c>
      <c r="L34" s="103"/>
      <c r="M34" s="103"/>
    </row>
    <row r="35" spans="1:13" ht="13.5" customHeight="1">
      <c r="A35" s="97" t="s">
        <v>213</v>
      </c>
      <c r="B35" s="90"/>
      <c r="C35" s="98"/>
      <c r="D35" s="187" t="s">
        <v>274</v>
      </c>
      <c r="E35" s="187"/>
      <c r="F35" s="100">
        <v>24</v>
      </c>
      <c r="G35" s="101">
        <v>150</v>
      </c>
      <c r="H35" s="101">
        <f>H33-H34</f>
        <v>230</v>
      </c>
      <c r="I35" s="102">
        <f>H35/G35*100</f>
        <v>153.33333333333334</v>
      </c>
      <c r="J35" s="103">
        <f>H35*1.043</f>
        <v>239.89</v>
      </c>
      <c r="K35" s="103">
        <v>250</v>
      </c>
      <c r="L35" s="103">
        <f>J35/H35*100</f>
        <v>104.3</v>
      </c>
      <c r="M35" s="103">
        <f>K35/J35*100</f>
        <v>104.21443161448998</v>
      </c>
    </row>
    <row r="36" spans="1:13" ht="13.5" customHeight="1">
      <c r="A36" s="177"/>
      <c r="B36" s="90">
        <v>1</v>
      </c>
      <c r="C36" s="98"/>
      <c r="D36" s="187" t="s">
        <v>275</v>
      </c>
      <c r="E36" s="187"/>
      <c r="F36" s="100">
        <v>25</v>
      </c>
      <c r="G36" s="101"/>
      <c r="H36" s="101"/>
      <c r="I36" s="102"/>
      <c r="J36" s="103"/>
      <c r="K36" s="103"/>
      <c r="L36" s="103"/>
      <c r="M36" s="103"/>
    </row>
    <row r="37" spans="1:13" ht="13.5" customHeight="1">
      <c r="A37" s="177"/>
      <c r="B37" s="90">
        <v>2</v>
      </c>
      <c r="C37" s="98"/>
      <c r="D37" s="187" t="s">
        <v>276</v>
      </c>
      <c r="E37" s="187"/>
      <c r="F37" s="100">
        <v>26</v>
      </c>
      <c r="G37" s="101"/>
      <c r="H37" s="101"/>
      <c r="I37" s="102"/>
      <c r="J37" s="103"/>
      <c r="K37" s="103"/>
      <c r="L37" s="103"/>
      <c r="M37" s="103"/>
    </row>
    <row r="38" spans="1:13" ht="13.5" customHeight="1">
      <c r="A38" s="177"/>
      <c r="B38" s="90">
        <v>3</v>
      </c>
      <c r="C38" s="98"/>
      <c r="D38" s="187" t="s">
        <v>277</v>
      </c>
      <c r="E38" s="187"/>
      <c r="F38" s="100">
        <v>27</v>
      </c>
      <c r="G38" s="101">
        <v>150</v>
      </c>
      <c r="H38" s="101">
        <v>230</v>
      </c>
      <c r="I38" s="102">
        <f>H38/G38*100</f>
        <v>153.33333333333334</v>
      </c>
      <c r="J38" s="103">
        <v>240</v>
      </c>
      <c r="K38" s="103">
        <v>250</v>
      </c>
      <c r="L38" s="103">
        <f>J38/H38*100</f>
        <v>104.34782608695652</v>
      </c>
      <c r="M38" s="103">
        <f>K38/J38*100</f>
        <v>104.16666666666667</v>
      </c>
    </row>
    <row r="39" spans="1:13" ht="13.5" customHeight="1">
      <c r="A39" s="177"/>
      <c r="B39" s="90">
        <v>4</v>
      </c>
      <c r="C39" s="98"/>
      <c r="D39" s="187" t="s">
        <v>278</v>
      </c>
      <c r="E39" s="187"/>
      <c r="F39" s="100">
        <v>28</v>
      </c>
      <c r="G39" s="101"/>
      <c r="H39" s="101"/>
      <c r="I39" s="102"/>
      <c r="J39" s="103"/>
      <c r="K39" s="103"/>
      <c r="L39" s="103"/>
      <c r="M39" s="103"/>
    </row>
    <row r="40" spans="1:13" ht="13.5" customHeight="1">
      <c r="A40" s="177"/>
      <c r="B40" s="90">
        <v>5</v>
      </c>
      <c r="C40" s="98"/>
      <c r="D40" s="187" t="s">
        <v>279</v>
      </c>
      <c r="E40" s="187"/>
      <c r="F40" s="100">
        <v>29</v>
      </c>
      <c r="G40" s="101"/>
      <c r="H40" s="101"/>
      <c r="I40" s="102"/>
      <c r="J40" s="103"/>
      <c r="K40" s="103"/>
      <c r="L40" s="103"/>
      <c r="M40" s="103"/>
    </row>
    <row r="41" spans="1:13" ht="13.5" customHeight="1">
      <c r="A41" s="177"/>
      <c r="B41" s="90">
        <v>6</v>
      </c>
      <c r="C41" s="98"/>
      <c r="D41" s="187" t="s">
        <v>280</v>
      </c>
      <c r="E41" s="187"/>
      <c r="F41" s="100">
        <v>30</v>
      </c>
      <c r="G41" s="101"/>
      <c r="H41" s="101"/>
      <c r="I41" s="102"/>
      <c r="J41" s="103"/>
      <c r="K41" s="103"/>
      <c r="L41" s="103"/>
      <c r="M41" s="103"/>
    </row>
    <row r="42" spans="1:13" ht="13.5" customHeight="1">
      <c r="A42" s="177"/>
      <c r="B42" s="90">
        <v>7</v>
      </c>
      <c r="C42" s="98"/>
      <c r="D42" s="187" t="s">
        <v>281</v>
      </c>
      <c r="E42" s="187"/>
      <c r="F42" s="100">
        <v>31</v>
      </c>
      <c r="G42" s="101"/>
      <c r="H42" s="101"/>
      <c r="I42" s="102"/>
      <c r="J42" s="103"/>
      <c r="K42" s="103"/>
      <c r="L42" s="103"/>
      <c r="M42" s="103"/>
    </row>
    <row r="43" spans="1:13" ht="13.5" customHeight="1">
      <c r="A43" s="177"/>
      <c r="B43" s="90">
        <v>8</v>
      </c>
      <c r="C43" s="98"/>
      <c r="D43" s="187" t="s">
        <v>282</v>
      </c>
      <c r="E43" s="187"/>
      <c r="F43" s="100">
        <v>32</v>
      </c>
      <c r="G43" s="101"/>
      <c r="H43" s="101"/>
      <c r="I43" s="102"/>
      <c r="J43" s="103"/>
      <c r="K43" s="103"/>
      <c r="L43" s="103"/>
      <c r="M43" s="103"/>
    </row>
    <row r="44" spans="1:13" ht="13.5" customHeight="1">
      <c r="A44" s="177"/>
      <c r="B44" s="90"/>
      <c r="C44" s="98" t="s">
        <v>27</v>
      </c>
      <c r="D44" s="187" t="s">
        <v>283</v>
      </c>
      <c r="E44" s="187"/>
      <c r="F44" s="100">
        <v>33</v>
      </c>
      <c r="G44" s="101"/>
      <c r="H44" s="101"/>
      <c r="I44" s="102"/>
      <c r="J44" s="103"/>
      <c r="K44" s="103"/>
      <c r="L44" s="103"/>
      <c r="M44" s="103"/>
    </row>
    <row r="45" spans="1:13" ht="13.5" customHeight="1">
      <c r="A45" s="177"/>
      <c r="B45" s="90"/>
      <c r="C45" s="98" t="s">
        <v>37</v>
      </c>
      <c r="D45" s="187" t="s">
        <v>284</v>
      </c>
      <c r="E45" s="187"/>
      <c r="F45" s="100" t="s">
        <v>285</v>
      </c>
      <c r="G45" s="101"/>
      <c r="H45" s="101"/>
      <c r="I45" s="102"/>
      <c r="J45" s="103"/>
      <c r="K45" s="103"/>
      <c r="L45" s="103"/>
      <c r="M45" s="103"/>
    </row>
    <row r="46" spans="1:13" ht="13.5" customHeight="1">
      <c r="A46" s="177"/>
      <c r="B46" s="90"/>
      <c r="C46" s="98" t="s">
        <v>39</v>
      </c>
      <c r="D46" s="187" t="s">
        <v>286</v>
      </c>
      <c r="E46" s="187"/>
      <c r="F46" s="100">
        <v>34</v>
      </c>
      <c r="G46" s="101"/>
      <c r="H46" s="101"/>
      <c r="I46" s="102"/>
      <c r="J46" s="103"/>
      <c r="K46" s="103"/>
      <c r="L46" s="103"/>
      <c r="M46" s="103"/>
    </row>
    <row r="47" spans="1:13" ht="13.5" customHeight="1">
      <c r="A47" s="177"/>
      <c r="B47" s="90">
        <v>9</v>
      </c>
      <c r="C47" s="98"/>
      <c r="D47" s="187" t="s">
        <v>287</v>
      </c>
      <c r="E47" s="187"/>
      <c r="F47" s="100">
        <v>35</v>
      </c>
      <c r="G47" s="101"/>
      <c r="H47" s="101"/>
      <c r="I47" s="102"/>
      <c r="J47" s="103"/>
      <c r="K47" s="103"/>
      <c r="L47" s="103"/>
      <c r="M47" s="103"/>
    </row>
    <row r="48" spans="1:13" ht="13.5" customHeight="1">
      <c r="A48" s="97" t="s">
        <v>288</v>
      </c>
      <c r="B48" s="90"/>
      <c r="C48" s="98"/>
      <c r="D48" s="187" t="s">
        <v>289</v>
      </c>
      <c r="E48" s="187"/>
      <c r="F48" s="100">
        <v>36</v>
      </c>
      <c r="G48" s="101"/>
      <c r="H48" s="101"/>
      <c r="I48" s="102"/>
      <c r="J48" s="103"/>
      <c r="K48" s="103"/>
      <c r="L48" s="103"/>
      <c r="M48" s="103"/>
    </row>
    <row r="49" spans="1:13" ht="26.25" customHeight="1">
      <c r="A49" s="97" t="s">
        <v>290</v>
      </c>
      <c r="B49" s="90"/>
      <c r="C49" s="98"/>
      <c r="D49" s="187" t="s">
        <v>291</v>
      </c>
      <c r="E49" s="187"/>
      <c r="F49" s="100">
        <v>37</v>
      </c>
      <c r="G49" s="101"/>
      <c r="H49" s="101"/>
      <c r="I49" s="102"/>
      <c r="J49" s="103"/>
      <c r="K49" s="103"/>
      <c r="L49" s="103"/>
      <c r="M49" s="103"/>
    </row>
    <row r="50" spans="1:13" ht="13.5" customHeight="1">
      <c r="A50" s="97"/>
      <c r="B50" s="90"/>
      <c r="C50" s="98" t="s">
        <v>27</v>
      </c>
      <c r="D50" s="187" t="s">
        <v>292</v>
      </c>
      <c r="E50" s="187"/>
      <c r="F50" s="100">
        <v>38</v>
      </c>
      <c r="G50" s="101"/>
      <c r="H50" s="101"/>
      <c r="I50" s="102"/>
      <c r="J50" s="103"/>
      <c r="K50" s="103"/>
      <c r="L50" s="103"/>
      <c r="M50" s="103"/>
    </row>
    <row r="51" spans="1:13" ht="13.5" customHeight="1">
      <c r="A51" s="97"/>
      <c r="B51" s="90"/>
      <c r="C51" s="98" t="s">
        <v>37</v>
      </c>
      <c r="D51" s="187" t="s">
        <v>293</v>
      </c>
      <c r="E51" s="187"/>
      <c r="F51" s="100">
        <v>39</v>
      </c>
      <c r="G51" s="101"/>
      <c r="H51" s="101"/>
      <c r="I51" s="102"/>
      <c r="J51" s="103"/>
      <c r="K51" s="103"/>
      <c r="L51" s="103"/>
      <c r="M51" s="103"/>
    </row>
    <row r="52" spans="1:13" ht="13.5" customHeight="1">
      <c r="A52" s="97"/>
      <c r="B52" s="90"/>
      <c r="C52" s="98" t="s">
        <v>39</v>
      </c>
      <c r="D52" s="187" t="s">
        <v>294</v>
      </c>
      <c r="E52" s="187"/>
      <c r="F52" s="100">
        <v>40</v>
      </c>
      <c r="G52" s="101"/>
      <c r="H52" s="101"/>
      <c r="I52" s="102"/>
      <c r="J52" s="103"/>
      <c r="K52" s="103"/>
      <c r="L52" s="103"/>
      <c r="M52" s="103"/>
    </row>
    <row r="53" spans="1:13" ht="13.5" customHeight="1">
      <c r="A53" s="97"/>
      <c r="B53" s="90"/>
      <c r="C53" s="98" t="s">
        <v>45</v>
      </c>
      <c r="D53" s="187" t="s">
        <v>295</v>
      </c>
      <c r="E53" s="187"/>
      <c r="F53" s="100">
        <v>41</v>
      </c>
      <c r="G53" s="101"/>
      <c r="H53" s="101"/>
      <c r="I53" s="102"/>
      <c r="J53" s="103"/>
      <c r="K53" s="103"/>
      <c r="L53" s="103"/>
      <c r="M53" s="103"/>
    </row>
    <row r="54" spans="1:13" ht="13.5" customHeight="1">
      <c r="A54" s="97"/>
      <c r="B54" s="90"/>
      <c r="C54" s="98" t="s">
        <v>47</v>
      </c>
      <c r="D54" s="187" t="s">
        <v>141</v>
      </c>
      <c r="E54" s="187"/>
      <c r="F54" s="100">
        <v>42</v>
      </c>
      <c r="G54" s="101"/>
      <c r="H54" s="101"/>
      <c r="I54" s="102"/>
      <c r="J54" s="103"/>
      <c r="K54" s="103"/>
      <c r="L54" s="103"/>
      <c r="M54" s="103"/>
    </row>
    <row r="55" spans="1:13" ht="26.25" customHeight="1">
      <c r="A55" s="97" t="s">
        <v>296</v>
      </c>
      <c r="B55" s="90"/>
      <c r="C55" s="98"/>
      <c r="D55" s="187" t="s">
        <v>297</v>
      </c>
      <c r="E55" s="187"/>
      <c r="F55" s="100">
        <v>43</v>
      </c>
      <c r="G55" s="101"/>
      <c r="H55" s="101"/>
      <c r="I55" s="102"/>
      <c r="J55" s="103"/>
      <c r="K55" s="103"/>
      <c r="L55" s="103"/>
      <c r="M55" s="103"/>
    </row>
    <row r="56" spans="1:13" ht="13.5" customHeight="1">
      <c r="A56" s="97"/>
      <c r="B56" s="90">
        <v>1</v>
      </c>
      <c r="C56" s="98"/>
      <c r="D56" s="187" t="s">
        <v>298</v>
      </c>
      <c r="E56" s="187"/>
      <c r="F56" s="100">
        <v>44</v>
      </c>
      <c r="G56" s="101"/>
      <c r="H56" s="101"/>
      <c r="I56" s="102"/>
      <c r="J56" s="103"/>
      <c r="K56" s="103"/>
      <c r="L56" s="103"/>
      <c r="M56" s="103"/>
    </row>
    <row r="57" spans="1:13" ht="17.25" customHeight="1">
      <c r="A57" s="97"/>
      <c r="B57" s="90"/>
      <c r="C57" s="98"/>
      <c r="D57" s="99"/>
      <c r="E57" s="99" t="s">
        <v>299</v>
      </c>
      <c r="F57" s="100">
        <v>45</v>
      </c>
      <c r="G57" s="101"/>
      <c r="H57" s="101"/>
      <c r="I57" s="102"/>
      <c r="J57" s="103"/>
      <c r="K57" s="103"/>
      <c r="L57" s="103"/>
      <c r="M57" s="103"/>
    </row>
    <row r="58" spans="1:13" ht="13.5" customHeight="1">
      <c r="A58" s="97" t="s">
        <v>300</v>
      </c>
      <c r="B58" s="90"/>
      <c r="C58" s="98"/>
      <c r="D58" s="187" t="s">
        <v>301</v>
      </c>
      <c r="E58" s="187"/>
      <c r="F58" s="100">
        <v>46</v>
      </c>
      <c r="G58" s="101">
        <v>150</v>
      </c>
      <c r="H58" s="101">
        <v>518</v>
      </c>
      <c r="I58" s="102">
        <f>H58/G58*100</f>
        <v>345.3333333333333</v>
      </c>
      <c r="J58" s="103">
        <v>227</v>
      </c>
      <c r="K58" s="103">
        <v>235</v>
      </c>
      <c r="L58" s="103">
        <f>J58/H58*100</f>
        <v>43.82239382239382</v>
      </c>
      <c r="M58" s="103">
        <f>K58/J58*100</f>
        <v>103.52422907488987</v>
      </c>
    </row>
    <row r="59" spans="1:13" ht="13.5" customHeight="1">
      <c r="A59" s="97" t="s">
        <v>302</v>
      </c>
      <c r="B59" s="115"/>
      <c r="C59" s="98"/>
      <c r="D59" s="187" t="s">
        <v>214</v>
      </c>
      <c r="E59" s="187"/>
      <c r="F59" s="100">
        <v>47</v>
      </c>
      <c r="G59" s="101"/>
      <c r="H59" s="101"/>
      <c r="I59" s="102"/>
      <c r="J59" s="103"/>
      <c r="K59" s="103"/>
      <c r="L59" s="103"/>
      <c r="M59" s="103"/>
    </row>
    <row r="60" spans="1:13" ht="18.75" customHeight="1">
      <c r="A60" s="177"/>
      <c r="B60" s="90">
        <v>1</v>
      </c>
      <c r="C60" s="98"/>
      <c r="D60" s="187" t="s">
        <v>220</v>
      </c>
      <c r="E60" s="187"/>
      <c r="F60" s="100">
        <v>48</v>
      </c>
      <c r="G60" s="101">
        <v>696</v>
      </c>
      <c r="H60" s="101">
        <v>846</v>
      </c>
      <c r="I60" s="102">
        <f>H60/G60*100</f>
        <v>121.55172413793103</v>
      </c>
      <c r="J60" s="103">
        <v>834</v>
      </c>
      <c r="K60" s="103">
        <v>834</v>
      </c>
      <c r="L60" s="103">
        <f>J60/H60*100</f>
        <v>98.58156028368793</v>
      </c>
      <c r="M60" s="103">
        <f>K60/J60*100</f>
        <v>100</v>
      </c>
    </row>
    <row r="61" spans="1:13" ht="17.25" customHeight="1">
      <c r="A61" s="177"/>
      <c r="B61" s="90">
        <v>2</v>
      </c>
      <c r="C61" s="98"/>
      <c r="D61" s="187" t="s">
        <v>303</v>
      </c>
      <c r="E61" s="187"/>
      <c r="F61" s="100">
        <v>49</v>
      </c>
      <c r="G61" s="101">
        <v>695</v>
      </c>
      <c r="H61" s="101">
        <v>845</v>
      </c>
      <c r="I61" s="102">
        <f>H61/G61*100</f>
        <v>121.58273381294964</v>
      </c>
      <c r="J61" s="103">
        <v>833</v>
      </c>
      <c r="K61" s="103">
        <v>835</v>
      </c>
      <c r="L61" s="103">
        <f>J61/H61*100</f>
        <v>98.57988165680473</v>
      </c>
      <c r="M61" s="103">
        <f>K61/J61*100</f>
        <v>100.24009603841537</v>
      </c>
    </row>
    <row r="62" spans="1:13" ht="41.25" customHeight="1">
      <c r="A62" s="177"/>
      <c r="B62" s="90">
        <v>3</v>
      </c>
      <c r="C62" s="98"/>
      <c r="D62" s="187" t="s">
        <v>304</v>
      </c>
      <c r="E62" s="187"/>
      <c r="F62" s="100">
        <v>50</v>
      </c>
      <c r="G62" s="116">
        <v>3772</v>
      </c>
      <c r="H62" s="116">
        <v>3763</v>
      </c>
      <c r="I62" s="102">
        <f>H62/G62*100</f>
        <v>99.76139978791092</v>
      </c>
      <c r="J62" s="103">
        <f>H62*1.043</f>
        <v>3924.8089999999997</v>
      </c>
      <c r="K62" s="103">
        <f>J62*1.043</f>
        <v>4093.5757869999993</v>
      </c>
      <c r="L62" s="103">
        <f>J62/H62*100</f>
        <v>104.3</v>
      </c>
      <c r="M62" s="103">
        <f>K62/J62*100</f>
        <v>104.3</v>
      </c>
    </row>
    <row r="63" spans="1:13" ht="40.5" customHeight="1">
      <c r="A63" s="177"/>
      <c r="B63" s="90">
        <v>4</v>
      </c>
      <c r="C63" s="98"/>
      <c r="D63" s="187" t="s">
        <v>305</v>
      </c>
      <c r="E63" s="187"/>
      <c r="F63" s="100">
        <v>51</v>
      </c>
      <c r="G63" s="116"/>
      <c r="H63" s="116"/>
      <c r="I63" s="102"/>
      <c r="J63" s="103"/>
      <c r="K63" s="103"/>
      <c r="L63" s="103"/>
      <c r="M63" s="103"/>
    </row>
    <row r="64" spans="1:13" ht="38.25" customHeight="1">
      <c r="A64" s="177"/>
      <c r="B64" s="90">
        <v>5</v>
      </c>
      <c r="C64" s="98"/>
      <c r="D64" s="187" t="s">
        <v>306</v>
      </c>
      <c r="E64" s="187"/>
      <c r="F64" s="100">
        <v>52</v>
      </c>
      <c r="G64" s="116">
        <v>68</v>
      </c>
      <c r="H64" s="116">
        <f>H13/H61</f>
        <v>69.53491124260356</v>
      </c>
      <c r="I64" s="102">
        <f>H64/G64*100</f>
        <v>102.25722241559347</v>
      </c>
      <c r="J64" s="103">
        <f>H64*1.043</f>
        <v>72.5249124260355</v>
      </c>
      <c r="K64" s="103">
        <f>J64*1.043</f>
        <v>75.64348366035502</v>
      </c>
      <c r="L64" s="103">
        <f>J64/H64*100</f>
        <v>104.3</v>
      </c>
      <c r="M64" s="103">
        <f>K64/J64*100</f>
        <v>104.3</v>
      </c>
    </row>
    <row r="65" spans="1:13" ht="45" customHeight="1">
      <c r="A65" s="177"/>
      <c r="B65" s="90">
        <v>6</v>
      </c>
      <c r="C65" s="98"/>
      <c r="D65" s="187" t="s">
        <v>307</v>
      </c>
      <c r="E65" s="187"/>
      <c r="F65" s="100">
        <v>53</v>
      </c>
      <c r="G65" s="116"/>
      <c r="H65" s="116"/>
      <c r="I65" s="102"/>
      <c r="J65" s="103"/>
      <c r="K65" s="103"/>
      <c r="L65" s="103"/>
      <c r="M65" s="103"/>
    </row>
    <row r="66" spans="1:13" ht="36" customHeight="1">
      <c r="A66" s="177"/>
      <c r="B66" s="90">
        <v>7</v>
      </c>
      <c r="C66" s="98"/>
      <c r="D66" s="187" t="s">
        <v>308</v>
      </c>
      <c r="E66" s="187"/>
      <c r="F66" s="100">
        <v>54</v>
      </c>
      <c r="G66" s="116"/>
      <c r="H66" s="116"/>
      <c r="I66" s="102"/>
      <c r="J66" s="103"/>
      <c r="K66" s="103"/>
      <c r="L66" s="103"/>
      <c r="M66" s="103"/>
    </row>
    <row r="67" spans="1:13" ht="28.5" customHeight="1">
      <c r="A67" s="177"/>
      <c r="B67" s="90">
        <v>8</v>
      </c>
      <c r="C67" s="98"/>
      <c r="D67" s="187" t="s">
        <v>309</v>
      </c>
      <c r="E67" s="187"/>
      <c r="F67" s="100">
        <v>55</v>
      </c>
      <c r="G67" s="116">
        <f>G18/G12*1000</f>
        <v>996.8208214997245</v>
      </c>
      <c r="H67" s="116">
        <f>H18/H12*1000</f>
        <v>996.0857726344452</v>
      </c>
      <c r="I67" s="102">
        <f>H67/G67*100</f>
        <v>99.9262606830209</v>
      </c>
      <c r="J67" s="103">
        <f>H67*1.043</f>
        <v>1038.9174608577264</v>
      </c>
      <c r="K67" s="103">
        <f>J67*1.043</f>
        <v>1083.5909116746086</v>
      </c>
      <c r="L67" s="103">
        <f>J67/H67*100</f>
        <v>104.3</v>
      </c>
      <c r="M67" s="103">
        <f>K67/J67*100</f>
        <v>104.3</v>
      </c>
    </row>
    <row r="68" spans="1:13" ht="13.5" customHeight="1">
      <c r="A68" s="177"/>
      <c r="B68" s="90">
        <v>9</v>
      </c>
      <c r="C68" s="98"/>
      <c r="D68" s="187" t="s">
        <v>233</v>
      </c>
      <c r="E68" s="187"/>
      <c r="F68" s="100">
        <v>56</v>
      </c>
      <c r="G68" s="101">
        <v>1876</v>
      </c>
      <c r="H68" s="101">
        <v>1776</v>
      </c>
      <c r="I68" s="102">
        <f>H68/G68*100</f>
        <v>94.66950959488273</v>
      </c>
      <c r="J68" s="103">
        <v>1676</v>
      </c>
      <c r="K68" s="103">
        <v>1576</v>
      </c>
      <c r="L68" s="103">
        <f>J68/H68*100</f>
        <v>94.36936936936937</v>
      </c>
      <c r="M68" s="103">
        <f>K68/J68*100</f>
        <v>94.03341288782816</v>
      </c>
    </row>
    <row r="69" spans="1:13" ht="13.5" customHeight="1">
      <c r="A69" s="177"/>
      <c r="B69" s="90">
        <v>10</v>
      </c>
      <c r="C69" s="98"/>
      <c r="D69" s="187" t="s">
        <v>310</v>
      </c>
      <c r="E69" s="187"/>
      <c r="F69" s="100">
        <v>57</v>
      </c>
      <c r="G69" s="101">
        <v>1536</v>
      </c>
      <c r="H69" s="101">
        <v>1436</v>
      </c>
      <c r="I69" s="102">
        <f>H69/G69*100</f>
        <v>93.48958333333334</v>
      </c>
      <c r="J69" s="103">
        <v>1336</v>
      </c>
      <c r="K69" s="103">
        <v>1236</v>
      </c>
      <c r="L69" s="103">
        <f>J69/H69*100</f>
        <v>93.03621169916435</v>
      </c>
      <c r="M69" s="103">
        <f>K69/J69*100</f>
        <v>92.51497005988024</v>
      </c>
    </row>
    <row r="70" spans="1:13" ht="14.25" customHeight="1">
      <c r="A70" s="117"/>
      <c r="B70" s="118"/>
      <c r="C70" s="119"/>
      <c r="D70" s="120"/>
      <c r="E70" s="120"/>
      <c r="F70" s="81"/>
      <c r="G70" s="82"/>
      <c r="H70" s="82"/>
      <c r="I70" s="80"/>
      <c r="J70" s="81"/>
      <c r="K70" s="82"/>
      <c r="L70" s="80"/>
      <c r="M70" s="80"/>
    </row>
    <row r="71" spans="1:13" ht="14.25" customHeight="1">
      <c r="A71" s="117"/>
      <c r="B71" s="118"/>
      <c r="C71" s="119"/>
      <c r="D71" s="121" t="s">
        <v>311</v>
      </c>
      <c r="E71" s="120" t="s">
        <v>312</v>
      </c>
      <c r="F71" s="81"/>
      <c r="G71" s="82"/>
      <c r="H71" s="82"/>
      <c r="I71" s="80"/>
      <c r="J71" s="81"/>
      <c r="K71" s="82"/>
      <c r="L71" s="80"/>
      <c r="M71" s="80"/>
    </row>
    <row r="72" spans="1:13" ht="14.25" customHeight="1">
      <c r="A72" s="118"/>
      <c r="B72" s="118"/>
      <c r="C72" s="122"/>
      <c r="D72" s="118" t="s">
        <v>313</v>
      </c>
      <c r="E72" s="123" t="s">
        <v>314</v>
      </c>
      <c r="F72" s="81"/>
      <c r="G72" s="82"/>
      <c r="H72" s="82"/>
      <c r="I72" s="80"/>
      <c r="J72" s="81"/>
      <c r="K72" s="82"/>
      <c r="L72" s="80"/>
      <c r="M72" s="80"/>
    </row>
    <row r="73" spans="1:13" ht="14.25" customHeight="1">
      <c r="A73" s="118"/>
      <c r="B73" s="118"/>
      <c r="C73" s="122"/>
      <c r="D73" s="118"/>
      <c r="E73" s="123"/>
      <c r="F73" s="81"/>
      <c r="G73" s="82"/>
      <c r="H73" s="82"/>
      <c r="I73" s="80"/>
      <c r="J73" s="81"/>
      <c r="K73" s="82"/>
      <c r="L73" s="80"/>
      <c r="M73" s="80"/>
    </row>
    <row r="74" spans="1:13" ht="15.75" customHeight="1">
      <c r="A74" s="221" t="s">
        <v>412</v>
      </c>
      <c r="B74" s="221"/>
      <c r="C74" s="221"/>
      <c r="D74" s="221"/>
      <c r="E74" s="221"/>
      <c r="F74" s="221"/>
      <c r="G74" s="221"/>
      <c r="H74" s="221"/>
      <c r="I74" s="221"/>
      <c r="J74" s="221"/>
      <c r="K74" s="221"/>
      <c r="L74" s="221"/>
      <c r="M74" s="221"/>
    </row>
    <row r="75" spans="1:13" ht="15.75" customHeight="1">
      <c r="A75" s="221" t="s">
        <v>413</v>
      </c>
      <c r="B75" s="221"/>
      <c r="C75" s="221"/>
      <c r="D75" s="221"/>
      <c r="E75" s="221"/>
      <c r="F75" s="221"/>
      <c r="G75" s="221"/>
      <c r="H75" s="221"/>
      <c r="I75" s="221"/>
      <c r="J75" s="221"/>
      <c r="K75" s="221"/>
      <c r="L75" s="221"/>
      <c r="M75" s="221"/>
    </row>
    <row r="76" spans="1:13" ht="15.75" customHeight="1">
      <c r="A76" s="118"/>
      <c r="B76" s="118"/>
      <c r="C76" s="122"/>
      <c r="D76" s="118"/>
      <c r="E76" s="169"/>
      <c r="F76" s="170"/>
      <c r="G76" s="79"/>
      <c r="H76" s="79"/>
      <c r="I76" s="186"/>
      <c r="J76" s="186"/>
      <c r="K76" s="186"/>
      <c r="L76" s="186"/>
      <c r="M76" s="80"/>
    </row>
    <row r="77" spans="1:13" ht="14.25" customHeight="1">
      <c r="A77" s="171"/>
      <c r="B77" s="171"/>
      <c r="C77" s="171"/>
      <c r="D77" s="171"/>
      <c r="E77" s="171"/>
      <c r="F77" s="171"/>
      <c r="G77" s="171"/>
      <c r="H77" s="171"/>
      <c r="I77" s="171"/>
      <c r="J77" s="81"/>
      <c r="K77" s="82"/>
      <c r="L77" s="80"/>
      <c r="M77" s="80"/>
    </row>
    <row r="78" spans="1:13" ht="14.25" customHeight="1">
      <c r="A78" s="118"/>
      <c r="B78" s="118"/>
      <c r="C78" s="122"/>
      <c r="D78" s="118"/>
      <c r="E78" s="123"/>
      <c r="F78" s="81"/>
      <c r="G78" s="81"/>
      <c r="H78" s="82"/>
      <c r="I78" s="80"/>
      <c r="J78" s="81"/>
      <c r="K78" s="82"/>
      <c r="L78" s="80"/>
      <c r="M78" s="80"/>
    </row>
    <row r="79" spans="1:13" ht="14.25" customHeight="1">
      <c r="A79" s="118"/>
      <c r="B79" s="118"/>
      <c r="C79" s="122"/>
      <c r="D79" s="118"/>
      <c r="E79" s="123"/>
      <c r="F79" s="81"/>
      <c r="G79" s="82"/>
      <c r="H79" s="82"/>
      <c r="I79" s="80"/>
      <c r="J79" s="81"/>
      <c r="K79" s="82"/>
      <c r="L79" s="80"/>
      <c r="M79" s="80"/>
    </row>
    <row r="80" spans="1:13" ht="14.25" customHeight="1">
      <c r="A80" s="118"/>
      <c r="B80" s="118"/>
      <c r="C80" s="122"/>
      <c r="D80" s="118"/>
      <c r="E80" s="123"/>
      <c r="F80" s="81"/>
      <c r="G80" s="81"/>
      <c r="H80" s="82"/>
      <c r="I80" s="80"/>
      <c r="J80" s="81"/>
      <c r="K80" s="82"/>
      <c r="L80" s="80"/>
      <c r="M80" s="80"/>
    </row>
  </sheetData>
  <sheetProtection/>
  <mergeCells count="72">
    <mergeCell ref="J3:M3"/>
    <mergeCell ref="A75:M75"/>
    <mergeCell ref="A6:M6"/>
    <mergeCell ref="A9:C10"/>
    <mergeCell ref="D9:E10"/>
    <mergeCell ref="F9:F10"/>
    <mergeCell ref="G9:G10"/>
    <mergeCell ref="H9:H10"/>
    <mergeCell ref="I9:I10"/>
    <mergeCell ref="J9:J10"/>
    <mergeCell ref="K9:K10"/>
    <mergeCell ref="L9:M9"/>
    <mergeCell ref="B11:C11"/>
    <mergeCell ref="D11:E11"/>
    <mergeCell ref="D12:E12"/>
    <mergeCell ref="A13:A17"/>
    <mergeCell ref="D13:E13"/>
    <mergeCell ref="D16:E16"/>
    <mergeCell ref="D17:E17"/>
    <mergeCell ref="D18:E18"/>
    <mergeCell ref="A19:A32"/>
    <mergeCell ref="D19:E19"/>
    <mergeCell ref="B20:B30"/>
    <mergeCell ref="D20:E20"/>
    <mergeCell ref="D21:E21"/>
    <mergeCell ref="D22:E22"/>
    <mergeCell ref="D30:E30"/>
    <mergeCell ref="D31:E31"/>
    <mergeCell ref="D32:E32"/>
    <mergeCell ref="D33:E33"/>
    <mergeCell ref="D34:E34"/>
    <mergeCell ref="D35:E35"/>
    <mergeCell ref="A36:A47"/>
    <mergeCell ref="D36:E36"/>
    <mergeCell ref="D37:E37"/>
    <mergeCell ref="D38:E38"/>
    <mergeCell ref="D39:E39"/>
    <mergeCell ref="D40:E40"/>
    <mergeCell ref="D41:E41"/>
    <mergeCell ref="D53:E53"/>
    <mergeCell ref="D42:E42"/>
    <mergeCell ref="D43:E43"/>
    <mergeCell ref="D44:E44"/>
    <mergeCell ref="D45:E45"/>
    <mergeCell ref="D46:E46"/>
    <mergeCell ref="D47:E47"/>
    <mergeCell ref="A60:A69"/>
    <mergeCell ref="D60:E60"/>
    <mergeCell ref="D61:E61"/>
    <mergeCell ref="D62:E62"/>
    <mergeCell ref="D63:E63"/>
    <mergeCell ref="D48:E48"/>
    <mergeCell ref="D49:E49"/>
    <mergeCell ref="D50:E50"/>
    <mergeCell ref="D51:E51"/>
    <mergeCell ref="D52:E52"/>
    <mergeCell ref="D68:E68"/>
    <mergeCell ref="D69:E69"/>
    <mergeCell ref="D54:E54"/>
    <mergeCell ref="D55:E55"/>
    <mergeCell ref="D56:E56"/>
    <mergeCell ref="D58:E58"/>
    <mergeCell ref="D59:E59"/>
    <mergeCell ref="K2:M2"/>
    <mergeCell ref="A74:M74"/>
    <mergeCell ref="I76:L76"/>
    <mergeCell ref="A77:B77"/>
    <mergeCell ref="C77:I77"/>
    <mergeCell ref="D64:E64"/>
    <mergeCell ref="D65:E65"/>
    <mergeCell ref="D66:E66"/>
    <mergeCell ref="D67:E67"/>
  </mergeCells>
  <printOptions/>
  <pageMargins left="0.7000000000000001" right="0.7000000000000001" top="1.3409448818897607" bottom="1.3409448818897607" header="1.0456692913385797" footer="1.0456692913385797"/>
  <pageSetup fitToHeight="0" fitToWidth="0" horizontalDpi="600" verticalDpi="600" orientation="portrait" pageOrder="overThenDown" paperSize="9" scale="71" r:id="rId1"/>
  <colBreaks count="1" manualBreakCount="1">
    <brk id="13" min="1" max="7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I96"/>
  <sheetViews>
    <sheetView zoomScalePageLayoutView="0" workbookViewId="0" topLeftCell="A1">
      <selection activeCell="C94" sqref="C94"/>
    </sheetView>
  </sheetViews>
  <sheetFormatPr defaultColWidth="8.5" defaultRowHeight="14.25" customHeight="1"/>
  <cols>
    <col min="1" max="1" width="2" style="0" customWidth="1"/>
    <col min="2" max="2" width="1.8984375" style="0" customWidth="1"/>
    <col min="3" max="3" width="27.3984375" style="0" customWidth="1"/>
    <col min="4" max="4" width="17.8984375" style="0" customWidth="1"/>
    <col min="5" max="5" width="7.59765625" style="0" customWidth="1"/>
    <col min="6" max="6" width="9.19921875" style="0" customWidth="1"/>
    <col min="7" max="7" width="8.19921875" style="0" customWidth="1"/>
    <col min="8" max="8" width="8.5" style="0" customWidth="1"/>
    <col min="9" max="9" width="7.3984375" style="0" customWidth="1"/>
  </cols>
  <sheetData>
    <row r="2" ht="15.75" customHeight="1">
      <c r="C2" s="124" t="s">
        <v>244</v>
      </c>
    </row>
    <row r="3" spans="1:9" ht="15.75" customHeight="1">
      <c r="A3" s="195" t="s">
        <v>315</v>
      </c>
      <c r="B3" s="195"/>
      <c r="C3" s="195"/>
      <c r="D3" s="126"/>
      <c r="E3" s="126"/>
      <c r="F3" s="126"/>
      <c r="G3" s="126"/>
      <c r="H3" s="196" t="s">
        <v>316</v>
      </c>
      <c r="I3" s="196"/>
    </row>
    <row r="4" spans="1:9" ht="15" customHeight="1">
      <c r="A4" s="126"/>
      <c r="B4" s="126"/>
      <c r="C4" s="127"/>
      <c r="D4" s="126"/>
      <c r="E4" s="126"/>
      <c r="F4" s="126"/>
      <c r="G4" s="126"/>
      <c r="H4" s="128"/>
      <c r="I4" s="126"/>
    </row>
    <row r="5" spans="1:9" ht="15.75" customHeight="1">
      <c r="A5" s="197" t="s">
        <v>317</v>
      </c>
      <c r="B5" s="197"/>
      <c r="C5" s="197"/>
      <c r="D5" s="197"/>
      <c r="E5" s="197"/>
      <c r="F5" s="197"/>
      <c r="G5" s="197"/>
      <c r="H5" s="197"/>
      <c r="I5" s="126"/>
    </row>
    <row r="6" spans="1:9" ht="14.25" customHeight="1">
      <c r="A6" s="126"/>
      <c r="B6" s="126"/>
      <c r="C6" s="127"/>
      <c r="D6" s="126"/>
      <c r="E6" s="126"/>
      <c r="F6" s="126"/>
      <c r="G6" s="126"/>
      <c r="H6" s="126"/>
      <c r="I6" s="126"/>
    </row>
    <row r="7" spans="1:9" ht="15.75" customHeight="1">
      <c r="A7" s="126"/>
      <c r="B7" s="126"/>
      <c r="C7" s="129"/>
      <c r="D7" s="130"/>
      <c r="E7" s="130"/>
      <c r="F7" s="130"/>
      <c r="G7" s="130"/>
      <c r="H7" s="130"/>
      <c r="I7" s="131" t="s">
        <v>3</v>
      </c>
    </row>
    <row r="8" spans="1:9" ht="12.75" customHeight="1">
      <c r="A8" s="177"/>
      <c r="B8" s="177"/>
      <c r="C8" s="198" t="s">
        <v>4</v>
      </c>
      <c r="D8" s="198" t="s">
        <v>318</v>
      </c>
      <c r="E8" s="198" t="s">
        <v>319</v>
      </c>
      <c r="F8" s="198"/>
      <c r="G8" s="199" t="s">
        <v>320</v>
      </c>
      <c r="H8" s="199"/>
      <c r="I8" s="199"/>
    </row>
    <row r="9" spans="1:9" ht="39" customHeight="1">
      <c r="A9" s="177"/>
      <c r="B9" s="177"/>
      <c r="C9" s="198"/>
      <c r="D9" s="198"/>
      <c r="E9" s="132" t="s">
        <v>321</v>
      </c>
      <c r="F9" s="132" t="s">
        <v>322</v>
      </c>
      <c r="G9" s="132" t="s">
        <v>323</v>
      </c>
      <c r="H9" s="132" t="s">
        <v>324</v>
      </c>
      <c r="I9" s="132" t="s">
        <v>325</v>
      </c>
    </row>
    <row r="10" spans="1:9" ht="15" customHeight="1">
      <c r="A10" s="30">
        <v>0</v>
      </c>
      <c r="B10" s="133">
        <v>1</v>
      </c>
      <c r="C10" s="132">
        <v>2</v>
      </c>
      <c r="D10" s="132">
        <v>3</v>
      </c>
      <c r="E10" s="30">
        <v>6</v>
      </c>
      <c r="F10" s="132">
        <v>5</v>
      </c>
      <c r="G10" s="30">
        <v>6</v>
      </c>
      <c r="H10" s="30">
        <v>7</v>
      </c>
      <c r="I10" s="30">
        <v>8</v>
      </c>
    </row>
    <row r="11" spans="1:9" ht="29.25" customHeight="1">
      <c r="A11" s="134" t="s">
        <v>326</v>
      </c>
      <c r="B11" s="135"/>
      <c r="C11" s="136" t="s">
        <v>297</v>
      </c>
      <c r="D11" s="136"/>
      <c r="E11" s="137">
        <v>228</v>
      </c>
      <c r="F11" s="136"/>
      <c r="G11" s="137">
        <v>518</v>
      </c>
      <c r="H11" s="138">
        <v>227</v>
      </c>
      <c r="I11" s="138">
        <v>235</v>
      </c>
    </row>
    <row r="12" spans="1:9" ht="20.25" customHeight="1">
      <c r="A12" s="31"/>
      <c r="B12" s="139">
        <v>1</v>
      </c>
      <c r="C12" s="140" t="s">
        <v>327</v>
      </c>
      <c r="D12" s="30"/>
      <c r="E12" s="141">
        <f>E13+E14</f>
        <v>228</v>
      </c>
      <c r="F12" s="30"/>
      <c r="G12" s="141" t="s">
        <v>328</v>
      </c>
      <c r="H12" s="138">
        <f>H13+H14</f>
        <v>227</v>
      </c>
      <c r="I12" s="138">
        <f>I13+I14</f>
        <v>235</v>
      </c>
    </row>
    <row r="13" spans="1:9" ht="21.75" customHeight="1">
      <c r="A13" s="31"/>
      <c r="B13" s="139"/>
      <c r="C13" s="140" t="s">
        <v>329</v>
      </c>
      <c r="D13" s="30"/>
      <c r="E13" s="141">
        <v>228</v>
      </c>
      <c r="F13" s="30"/>
      <c r="G13" s="141">
        <v>218</v>
      </c>
      <c r="H13" s="138">
        <v>227</v>
      </c>
      <c r="I13" s="138">
        <v>235</v>
      </c>
    </row>
    <row r="14" spans="1:9" ht="19.5" customHeight="1">
      <c r="A14" s="31"/>
      <c r="B14" s="139"/>
      <c r="C14" s="140" t="s">
        <v>330</v>
      </c>
      <c r="D14" s="30"/>
      <c r="E14" s="141">
        <v>0</v>
      </c>
      <c r="F14" s="30">
        <v>0</v>
      </c>
      <c r="G14" s="141">
        <v>0</v>
      </c>
      <c r="H14" s="138">
        <v>0</v>
      </c>
      <c r="I14" s="138">
        <v>0</v>
      </c>
    </row>
    <row r="15" spans="1:9" ht="21" customHeight="1">
      <c r="A15" s="31"/>
      <c r="B15" s="139">
        <v>2</v>
      </c>
      <c r="C15" s="140" t="s">
        <v>298</v>
      </c>
      <c r="D15" s="30"/>
      <c r="E15" s="141"/>
      <c r="F15" s="30"/>
      <c r="G15" s="141"/>
      <c r="H15" s="30"/>
      <c r="I15" s="30"/>
    </row>
    <row r="16" spans="1:9" ht="17.25" customHeight="1">
      <c r="A16" s="31"/>
      <c r="B16" s="139">
        <v>3</v>
      </c>
      <c r="C16" s="140" t="s">
        <v>331</v>
      </c>
      <c r="D16" s="30"/>
      <c r="E16" s="141"/>
      <c r="F16" s="30"/>
      <c r="G16" s="141">
        <v>300</v>
      </c>
      <c r="H16" s="30"/>
      <c r="I16" s="30"/>
    </row>
    <row r="17" spans="1:9" ht="12.75" customHeight="1">
      <c r="A17" s="31"/>
      <c r="B17" s="139"/>
      <c r="C17" s="140" t="s">
        <v>332</v>
      </c>
      <c r="D17" s="30"/>
      <c r="E17" s="141"/>
      <c r="F17" s="30"/>
      <c r="G17" s="141"/>
      <c r="H17" s="30"/>
      <c r="I17" s="30"/>
    </row>
    <row r="18" spans="1:9" ht="17.25" customHeight="1">
      <c r="A18" s="31"/>
      <c r="B18" s="139"/>
      <c r="C18" s="140" t="s">
        <v>333</v>
      </c>
      <c r="D18" s="30"/>
      <c r="E18" s="141"/>
      <c r="F18" s="30"/>
      <c r="G18" s="141"/>
      <c r="H18" s="30"/>
      <c r="I18" s="30"/>
    </row>
    <row r="19" spans="1:9" ht="24" customHeight="1">
      <c r="A19" s="31"/>
      <c r="B19" s="139">
        <v>4</v>
      </c>
      <c r="C19" s="140" t="s">
        <v>334</v>
      </c>
      <c r="D19" s="30"/>
      <c r="E19" s="141"/>
      <c r="F19" s="30"/>
      <c r="G19" s="141"/>
      <c r="H19" s="30"/>
      <c r="I19" s="30"/>
    </row>
    <row r="20" spans="1:9" ht="15.75" customHeight="1">
      <c r="A20" s="31"/>
      <c r="B20" s="139"/>
      <c r="C20" s="140" t="s">
        <v>335</v>
      </c>
      <c r="D20" s="30"/>
      <c r="E20" s="141"/>
      <c r="F20" s="30"/>
      <c r="G20" s="141"/>
      <c r="H20" s="30"/>
      <c r="I20" s="30"/>
    </row>
    <row r="21" spans="1:9" ht="19.5" customHeight="1">
      <c r="A21" s="31"/>
      <c r="B21" s="139"/>
      <c r="C21" s="140" t="s">
        <v>335</v>
      </c>
      <c r="D21" s="30"/>
      <c r="E21" s="141"/>
      <c r="F21" s="30"/>
      <c r="G21" s="141"/>
      <c r="H21" s="30"/>
      <c r="I21" s="30"/>
    </row>
    <row r="22" spans="1:9" ht="14.25" customHeight="1">
      <c r="A22" s="31"/>
      <c r="B22" s="139"/>
      <c r="C22" s="140" t="s">
        <v>336</v>
      </c>
      <c r="D22" s="30"/>
      <c r="E22" s="141"/>
      <c r="F22" s="30"/>
      <c r="G22" s="141"/>
      <c r="H22" s="30"/>
      <c r="I22" s="30"/>
    </row>
    <row r="23" spans="1:9" ht="26.25" customHeight="1">
      <c r="A23" s="132" t="s">
        <v>69</v>
      </c>
      <c r="B23" s="139"/>
      <c r="C23" s="132" t="s">
        <v>337</v>
      </c>
      <c r="D23" s="132"/>
      <c r="E23" s="141">
        <v>228</v>
      </c>
      <c r="F23" s="132">
        <v>9</v>
      </c>
      <c r="G23" s="141">
        <v>518</v>
      </c>
      <c r="H23" s="30">
        <v>227</v>
      </c>
      <c r="I23" s="30">
        <v>235</v>
      </c>
    </row>
    <row r="24" spans="1:9" ht="14.25" customHeight="1">
      <c r="A24" s="31"/>
      <c r="B24" s="139">
        <v>1</v>
      </c>
      <c r="C24" s="140" t="s">
        <v>338</v>
      </c>
      <c r="D24" s="30"/>
      <c r="E24" s="141"/>
      <c r="F24" s="30"/>
      <c r="G24" s="141"/>
      <c r="H24" s="30"/>
      <c r="I24" s="30"/>
    </row>
    <row r="25" spans="1:9" ht="26.25" customHeight="1">
      <c r="A25" s="31"/>
      <c r="B25" s="139"/>
      <c r="C25" s="140" t="s">
        <v>339</v>
      </c>
      <c r="D25" s="30"/>
      <c r="E25" s="141"/>
      <c r="F25" s="30"/>
      <c r="G25" s="141"/>
      <c r="H25" s="30"/>
      <c r="I25" s="30"/>
    </row>
    <row r="26" spans="1:9" ht="14.25" customHeight="1">
      <c r="A26" s="31"/>
      <c r="B26" s="139"/>
      <c r="C26" s="140" t="s">
        <v>340</v>
      </c>
      <c r="D26" s="30"/>
      <c r="E26" s="141"/>
      <c r="F26" s="30"/>
      <c r="G26" s="141"/>
      <c r="H26" s="30"/>
      <c r="I26" s="30"/>
    </row>
    <row r="27" spans="1:9" ht="14.25" customHeight="1">
      <c r="A27" s="31"/>
      <c r="B27" s="139"/>
      <c r="C27" s="140" t="s">
        <v>340</v>
      </c>
      <c r="D27" s="30"/>
      <c r="E27" s="141"/>
      <c r="F27" s="30"/>
      <c r="G27" s="141"/>
      <c r="H27" s="30"/>
      <c r="I27" s="30"/>
    </row>
    <row r="28" spans="1:9" ht="14.25" customHeight="1">
      <c r="A28" s="31"/>
      <c r="B28" s="139"/>
      <c r="C28" s="140" t="s">
        <v>341</v>
      </c>
      <c r="D28" s="30"/>
      <c r="E28" s="141"/>
      <c r="F28" s="30"/>
      <c r="G28" s="141"/>
      <c r="H28" s="30"/>
      <c r="I28" s="30"/>
    </row>
    <row r="29" spans="1:9" ht="51" customHeight="1">
      <c r="A29" s="31"/>
      <c r="B29" s="139"/>
      <c r="C29" s="140" t="s">
        <v>342</v>
      </c>
      <c r="D29" s="30"/>
      <c r="E29" s="141"/>
      <c r="F29" s="30"/>
      <c r="G29" s="141"/>
      <c r="H29" s="30"/>
      <c r="I29" s="30"/>
    </row>
    <row r="30" spans="1:9" ht="14.25" customHeight="1">
      <c r="A30" s="31"/>
      <c r="B30" s="139"/>
      <c r="C30" s="140" t="s">
        <v>340</v>
      </c>
      <c r="D30" s="30"/>
      <c r="E30" s="141"/>
      <c r="F30" s="30"/>
      <c r="G30" s="141"/>
      <c r="H30" s="30"/>
      <c r="I30" s="30"/>
    </row>
    <row r="31" spans="1:9" ht="14.25" customHeight="1">
      <c r="A31" s="31"/>
      <c r="B31" s="139"/>
      <c r="C31" s="140" t="s">
        <v>340</v>
      </c>
      <c r="D31" s="30"/>
      <c r="E31" s="141"/>
      <c r="F31" s="30"/>
      <c r="G31" s="141"/>
      <c r="H31" s="30"/>
      <c r="I31" s="30"/>
    </row>
    <row r="32" spans="1:9" ht="14.25" customHeight="1">
      <c r="A32" s="31"/>
      <c r="B32" s="139"/>
      <c r="C32" s="140" t="s">
        <v>341</v>
      </c>
      <c r="D32" s="30"/>
      <c r="E32" s="30"/>
      <c r="F32" s="30"/>
      <c r="G32" s="30"/>
      <c r="H32" s="30"/>
      <c r="I32" s="30"/>
    </row>
    <row r="33" spans="1:9" ht="51" customHeight="1">
      <c r="A33" s="31"/>
      <c r="B33" s="139"/>
      <c r="C33" s="140" t="s">
        <v>343</v>
      </c>
      <c r="D33" s="30"/>
      <c r="E33" s="141"/>
      <c r="F33" s="30"/>
      <c r="G33" s="141"/>
      <c r="H33" s="30"/>
      <c r="I33" s="30"/>
    </row>
    <row r="34" spans="1:9" ht="14.25" customHeight="1">
      <c r="A34" s="31"/>
      <c r="B34" s="139"/>
      <c r="C34" s="140" t="s">
        <v>340</v>
      </c>
      <c r="D34" s="30"/>
      <c r="E34" s="141"/>
      <c r="F34" s="30"/>
      <c r="G34" s="141"/>
      <c r="H34" s="30"/>
      <c r="I34" s="30"/>
    </row>
    <row r="35" spans="1:9" ht="14.25" customHeight="1">
      <c r="A35" s="31"/>
      <c r="B35" s="139"/>
      <c r="C35" s="140" t="s">
        <v>340</v>
      </c>
      <c r="D35" s="30"/>
      <c r="E35" s="141"/>
      <c r="F35" s="30"/>
      <c r="G35" s="141"/>
      <c r="H35" s="30"/>
      <c r="I35" s="30"/>
    </row>
    <row r="36" spans="1:9" ht="14.25" customHeight="1">
      <c r="A36" s="31"/>
      <c r="B36" s="139"/>
      <c r="C36" s="140" t="s">
        <v>341</v>
      </c>
      <c r="D36" s="30"/>
      <c r="E36" s="30"/>
      <c r="F36" s="30"/>
      <c r="G36" s="30"/>
      <c r="H36" s="30"/>
      <c r="I36" s="30"/>
    </row>
    <row r="37" spans="1:9" ht="73.5" customHeight="1">
      <c r="A37" s="31"/>
      <c r="B37" s="139"/>
      <c r="C37" s="140" t="s">
        <v>344</v>
      </c>
      <c r="D37" s="30"/>
      <c r="E37" s="141"/>
      <c r="F37" s="30"/>
      <c r="G37" s="141"/>
      <c r="H37" s="30"/>
      <c r="I37" s="30"/>
    </row>
    <row r="38" spans="1:9" ht="14.25" customHeight="1">
      <c r="A38" s="31"/>
      <c r="B38" s="139"/>
      <c r="C38" s="140" t="s">
        <v>340</v>
      </c>
      <c r="D38" s="30"/>
      <c r="E38" s="141"/>
      <c r="F38" s="30"/>
      <c r="G38" s="141"/>
      <c r="H38" s="30"/>
      <c r="I38" s="30"/>
    </row>
    <row r="39" spans="1:9" ht="14.25" customHeight="1">
      <c r="A39" s="31"/>
      <c r="B39" s="139"/>
      <c r="C39" s="140" t="s">
        <v>340</v>
      </c>
      <c r="D39" s="30"/>
      <c r="E39" s="141"/>
      <c r="F39" s="30"/>
      <c r="G39" s="141"/>
      <c r="H39" s="30"/>
      <c r="I39" s="30"/>
    </row>
    <row r="40" spans="1:9" ht="14.25" customHeight="1">
      <c r="A40" s="31"/>
      <c r="B40" s="139"/>
      <c r="C40" s="140" t="s">
        <v>341</v>
      </c>
      <c r="D40" s="30"/>
      <c r="E40" s="30"/>
      <c r="F40" s="30"/>
      <c r="G40" s="30"/>
      <c r="H40" s="30"/>
      <c r="I40" s="30"/>
    </row>
    <row r="41" spans="1:9" ht="14.25" customHeight="1">
      <c r="A41" s="31"/>
      <c r="B41" s="139">
        <v>2</v>
      </c>
      <c r="C41" s="140" t="s">
        <v>345</v>
      </c>
      <c r="D41" s="30"/>
      <c r="E41" s="30">
        <v>0</v>
      </c>
      <c r="F41" s="30"/>
      <c r="G41" s="30">
        <v>0</v>
      </c>
      <c r="H41" s="30">
        <v>0</v>
      </c>
      <c r="I41" s="30">
        <v>0</v>
      </c>
    </row>
    <row r="42" spans="1:9" ht="38.25" customHeight="1">
      <c r="A42" s="31"/>
      <c r="B42" s="139"/>
      <c r="C42" s="140" t="s">
        <v>339</v>
      </c>
      <c r="D42" s="30"/>
      <c r="E42" s="141"/>
      <c r="F42" s="30"/>
      <c r="G42" s="141"/>
      <c r="H42" s="30"/>
      <c r="I42" s="30"/>
    </row>
    <row r="43" spans="1:9" ht="51" customHeight="1">
      <c r="A43" s="31"/>
      <c r="B43" s="139"/>
      <c r="C43" s="140" t="s">
        <v>346</v>
      </c>
      <c r="D43" s="30" t="s">
        <v>347</v>
      </c>
      <c r="E43" s="141">
        <v>35</v>
      </c>
      <c r="F43" s="30">
        <v>0</v>
      </c>
      <c r="G43" s="141"/>
      <c r="H43" s="30"/>
      <c r="I43" s="30"/>
    </row>
    <row r="44" spans="1:9" ht="51" customHeight="1">
      <c r="A44" s="31"/>
      <c r="B44" s="139"/>
      <c r="C44" s="140" t="s">
        <v>342</v>
      </c>
      <c r="D44" s="30"/>
      <c r="E44" s="141"/>
      <c r="F44" s="30"/>
      <c r="G44" s="141"/>
      <c r="H44" s="30"/>
      <c r="I44" s="30"/>
    </row>
    <row r="45" spans="1:9" ht="14.25" customHeight="1">
      <c r="A45" s="31"/>
      <c r="B45" s="139"/>
      <c r="C45" s="140" t="s">
        <v>340</v>
      </c>
      <c r="D45" s="30"/>
      <c r="E45" s="141"/>
      <c r="F45" s="30"/>
      <c r="G45" s="141"/>
      <c r="H45" s="30"/>
      <c r="I45" s="30"/>
    </row>
    <row r="46" spans="1:9" ht="14.25" customHeight="1">
      <c r="A46" s="31"/>
      <c r="B46" s="139"/>
      <c r="C46" s="140" t="s">
        <v>340</v>
      </c>
      <c r="D46" s="30"/>
      <c r="E46" s="141"/>
      <c r="F46" s="30"/>
      <c r="G46" s="141"/>
      <c r="H46" s="30"/>
      <c r="I46" s="30"/>
    </row>
    <row r="47" spans="1:9" ht="14.25" customHeight="1">
      <c r="A47" s="31"/>
      <c r="B47" s="139"/>
      <c r="C47" s="140" t="s">
        <v>341</v>
      </c>
      <c r="D47" s="30"/>
      <c r="E47" s="30"/>
      <c r="F47" s="30"/>
      <c r="G47" s="30"/>
      <c r="H47" s="30"/>
      <c r="I47" s="30"/>
    </row>
    <row r="48" spans="1:9" ht="51" customHeight="1">
      <c r="A48" s="31"/>
      <c r="B48" s="139"/>
      <c r="C48" s="140" t="s">
        <v>343</v>
      </c>
      <c r="D48" s="30"/>
      <c r="E48" s="141"/>
      <c r="F48" s="30"/>
      <c r="G48" s="141"/>
      <c r="H48" s="30"/>
      <c r="I48" s="30"/>
    </row>
    <row r="49" spans="1:9" ht="14.25" customHeight="1">
      <c r="A49" s="31"/>
      <c r="B49" s="139"/>
      <c r="C49" s="140" t="s">
        <v>340</v>
      </c>
      <c r="D49" s="30"/>
      <c r="E49" s="141"/>
      <c r="F49" s="30"/>
      <c r="G49" s="141"/>
      <c r="H49" s="30"/>
      <c r="I49" s="30"/>
    </row>
    <row r="50" spans="1:9" ht="14.25" customHeight="1">
      <c r="A50" s="31"/>
      <c r="B50" s="139"/>
      <c r="C50" s="140" t="s">
        <v>340</v>
      </c>
      <c r="D50" s="30"/>
      <c r="E50" s="141"/>
      <c r="F50" s="30"/>
      <c r="G50" s="141"/>
      <c r="H50" s="30"/>
      <c r="I50" s="30"/>
    </row>
    <row r="51" spans="1:9" ht="14.25" customHeight="1">
      <c r="A51" s="31"/>
      <c r="B51" s="139"/>
      <c r="C51" s="140" t="s">
        <v>341</v>
      </c>
      <c r="D51" s="30"/>
      <c r="E51" s="30"/>
      <c r="F51" s="30"/>
      <c r="G51" s="30"/>
      <c r="H51" s="30"/>
      <c r="I51" s="30"/>
    </row>
    <row r="52" spans="1:9" ht="33.75" customHeight="1">
      <c r="A52" s="31"/>
      <c r="B52" s="139"/>
      <c r="C52" s="140" t="s">
        <v>344</v>
      </c>
      <c r="D52" s="30"/>
      <c r="E52" s="141"/>
      <c r="F52" s="30"/>
      <c r="G52" s="141"/>
      <c r="H52" s="30"/>
      <c r="I52" s="30"/>
    </row>
    <row r="53" spans="1:9" ht="14.25" customHeight="1">
      <c r="A53" s="31"/>
      <c r="B53" s="139"/>
      <c r="C53" s="140" t="s">
        <v>340</v>
      </c>
      <c r="D53" s="30"/>
      <c r="E53" s="141"/>
      <c r="F53" s="30"/>
      <c r="G53" s="141"/>
      <c r="H53" s="30"/>
      <c r="I53" s="30"/>
    </row>
    <row r="54" spans="1:9" ht="14.25" customHeight="1">
      <c r="A54" s="31"/>
      <c r="B54" s="139"/>
      <c r="C54" s="140" t="s">
        <v>340</v>
      </c>
      <c r="D54" s="30"/>
      <c r="E54" s="141"/>
      <c r="F54" s="30"/>
      <c r="G54" s="141"/>
      <c r="H54" s="30"/>
      <c r="I54" s="30"/>
    </row>
    <row r="55" spans="1:9" ht="14.25" customHeight="1">
      <c r="A55" s="31"/>
      <c r="B55" s="139"/>
      <c r="C55" s="140" t="s">
        <v>341</v>
      </c>
      <c r="D55" s="30"/>
      <c r="E55" s="30"/>
      <c r="F55" s="30"/>
      <c r="G55" s="30"/>
      <c r="H55" s="30"/>
      <c r="I55" s="30"/>
    </row>
    <row r="56" spans="1:9" ht="51" customHeight="1">
      <c r="A56" s="31"/>
      <c r="B56" s="139">
        <v>3</v>
      </c>
      <c r="C56" s="140" t="s">
        <v>348</v>
      </c>
      <c r="D56" s="30"/>
      <c r="E56" s="30"/>
      <c r="F56" s="30"/>
      <c r="G56" s="30"/>
      <c r="H56" s="30"/>
      <c r="I56" s="30"/>
    </row>
    <row r="57" spans="1:9" ht="38.25" customHeight="1">
      <c r="A57" s="31"/>
      <c r="B57" s="139"/>
      <c r="C57" s="140" t="s">
        <v>339</v>
      </c>
      <c r="D57" s="30"/>
      <c r="E57" s="141"/>
      <c r="F57" s="30"/>
      <c r="G57" s="141"/>
      <c r="H57" s="30"/>
      <c r="I57" s="30"/>
    </row>
    <row r="58" spans="1:9" ht="14.25" customHeight="1">
      <c r="A58" s="31"/>
      <c r="B58" s="139"/>
      <c r="C58" s="140" t="s">
        <v>340</v>
      </c>
      <c r="D58" s="30"/>
      <c r="E58" s="141"/>
      <c r="F58" s="30"/>
      <c r="G58" s="141"/>
      <c r="H58" s="30"/>
      <c r="I58" s="30"/>
    </row>
    <row r="59" spans="1:9" ht="14.25" customHeight="1">
      <c r="A59" s="31"/>
      <c r="B59" s="139"/>
      <c r="C59" s="140" t="s">
        <v>341</v>
      </c>
      <c r="D59" s="30"/>
      <c r="E59" s="30"/>
      <c r="F59" s="30"/>
      <c r="G59" s="30"/>
      <c r="H59" s="30"/>
      <c r="I59" s="30"/>
    </row>
    <row r="60" spans="1:9" ht="37.5" customHeight="1">
      <c r="A60" s="31"/>
      <c r="B60" s="139"/>
      <c r="C60" s="140" t="s">
        <v>342</v>
      </c>
      <c r="D60" s="30"/>
      <c r="E60" s="30"/>
      <c r="F60" s="30"/>
      <c r="G60" s="30"/>
      <c r="H60" s="30"/>
      <c r="I60" s="30"/>
    </row>
    <row r="61" spans="1:9" ht="14.25" customHeight="1">
      <c r="A61" s="31"/>
      <c r="B61" s="139"/>
      <c r="C61" s="140" t="s">
        <v>340</v>
      </c>
      <c r="D61" s="30"/>
      <c r="E61" s="141"/>
      <c r="F61" s="30"/>
      <c r="G61" s="141"/>
      <c r="H61" s="30"/>
      <c r="I61" s="30"/>
    </row>
    <row r="62" spans="1:9" ht="14.25" customHeight="1">
      <c r="A62" s="31"/>
      <c r="B62" s="139"/>
      <c r="C62" s="140" t="s">
        <v>340</v>
      </c>
      <c r="D62" s="30"/>
      <c r="E62" s="141"/>
      <c r="F62" s="30"/>
      <c r="G62" s="141"/>
      <c r="H62" s="30"/>
      <c r="I62" s="30"/>
    </row>
    <row r="63" spans="1:9" ht="14.25" customHeight="1">
      <c r="A63" s="31"/>
      <c r="B63" s="139"/>
      <c r="C63" s="140" t="s">
        <v>341</v>
      </c>
      <c r="D63" s="30"/>
      <c r="E63" s="141"/>
      <c r="F63" s="30"/>
      <c r="G63" s="141"/>
      <c r="H63" s="30"/>
      <c r="I63" s="30"/>
    </row>
    <row r="64" spans="1:9" ht="39.75" customHeight="1">
      <c r="A64" s="31"/>
      <c r="B64" s="139"/>
      <c r="C64" s="140" t="s">
        <v>343</v>
      </c>
      <c r="D64" s="30"/>
      <c r="E64" s="30"/>
      <c r="F64" s="30"/>
      <c r="G64" s="30"/>
      <c r="H64" s="30"/>
      <c r="I64" s="30"/>
    </row>
    <row r="65" spans="1:9" ht="14.25" customHeight="1">
      <c r="A65" s="31"/>
      <c r="B65" s="139"/>
      <c r="C65" s="140" t="s">
        <v>340</v>
      </c>
      <c r="D65" s="30"/>
      <c r="E65" s="30"/>
      <c r="F65" s="30"/>
      <c r="G65" s="30"/>
      <c r="H65" s="30"/>
      <c r="I65" s="30"/>
    </row>
    <row r="66" spans="1:9" ht="14.25" customHeight="1">
      <c r="A66" s="31"/>
      <c r="B66" s="139"/>
      <c r="C66" s="140" t="s">
        <v>340</v>
      </c>
      <c r="D66" s="30"/>
      <c r="E66" s="141"/>
      <c r="F66" s="30"/>
      <c r="G66" s="141"/>
      <c r="H66" s="30"/>
      <c r="I66" s="30"/>
    </row>
    <row r="67" spans="1:9" ht="14.25" customHeight="1">
      <c r="A67" s="31"/>
      <c r="B67" s="139"/>
      <c r="C67" s="140" t="s">
        <v>341</v>
      </c>
      <c r="D67" s="30"/>
      <c r="E67" s="141"/>
      <c r="F67" s="30"/>
      <c r="G67" s="141"/>
      <c r="H67" s="30"/>
      <c r="I67" s="30"/>
    </row>
    <row r="68" spans="1:9" ht="64.5" customHeight="1">
      <c r="A68" s="31"/>
      <c r="B68" s="139"/>
      <c r="C68" s="140" t="s">
        <v>344</v>
      </c>
      <c r="D68" s="30"/>
      <c r="E68" s="141"/>
      <c r="F68" s="30"/>
      <c r="G68" s="141"/>
      <c r="H68" s="30"/>
      <c r="I68" s="30"/>
    </row>
    <row r="69" spans="1:9" ht="14.25" customHeight="1">
      <c r="A69" s="31"/>
      <c r="B69" s="139"/>
      <c r="C69" s="140" t="s">
        <v>340</v>
      </c>
      <c r="D69" s="30"/>
      <c r="E69" s="30"/>
      <c r="F69" s="30"/>
      <c r="G69" s="30"/>
      <c r="H69" s="30"/>
      <c r="I69" s="30"/>
    </row>
    <row r="70" spans="1:9" ht="14.25" customHeight="1">
      <c r="A70" s="31"/>
      <c r="B70" s="139"/>
      <c r="C70" s="140" t="s">
        <v>340</v>
      </c>
      <c r="D70" s="30"/>
      <c r="E70" s="30"/>
      <c r="F70" s="30"/>
      <c r="G70" s="30"/>
      <c r="H70" s="30"/>
      <c r="I70" s="30"/>
    </row>
    <row r="71" spans="1:9" ht="14.25" customHeight="1">
      <c r="A71" s="31"/>
      <c r="B71" s="139"/>
      <c r="C71" s="140" t="s">
        <v>341</v>
      </c>
      <c r="D71" s="30"/>
      <c r="E71" s="30"/>
      <c r="F71" s="30"/>
      <c r="G71" s="30"/>
      <c r="H71" s="30"/>
      <c r="I71" s="30"/>
    </row>
    <row r="72" spans="1:9" ht="26.25" customHeight="1">
      <c r="A72" s="31"/>
      <c r="B72" s="139">
        <v>4</v>
      </c>
      <c r="C72" s="140" t="s">
        <v>349</v>
      </c>
      <c r="D72" s="132"/>
      <c r="E72" s="141">
        <v>193</v>
      </c>
      <c r="F72" s="132">
        <v>156</v>
      </c>
      <c r="G72" s="142">
        <v>518</v>
      </c>
      <c r="H72" s="30">
        <v>227</v>
      </c>
      <c r="I72" s="30">
        <v>235</v>
      </c>
    </row>
    <row r="73" spans="1:9" ht="25.5" customHeight="1">
      <c r="A73" s="31"/>
      <c r="B73" s="139"/>
      <c r="C73" s="140" t="s">
        <v>350</v>
      </c>
      <c r="D73" s="143" t="s">
        <v>347</v>
      </c>
      <c r="E73" s="30">
        <v>99</v>
      </c>
      <c r="F73" s="30">
        <v>99</v>
      </c>
      <c r="G73" s="30"/>
      <c r="H73" s="30"/>
      <c r="I73" s="30"/>
    </row>
    <row r="74" spans="1:9" ht="18.75" customHeight="1">
      <c r="A74" s="31"/>
      <c r="B74" s="139"/>
      <c r="C74" s="140" t="s">
        <v>351</v>
      </c>
      <c r="D74" s="143" t="s">
        <v>347</v>
      </c>
      <c r="E74" s="30">
        <v>29</v>
      </c>
      <c r="F74" s="30">
        <v>29</v>
      </c>
      <c r="G74" s="30"/>
      <c r="H74" s="30"/>
      <c r="I74" s="30"/>
    </row>
    <row r="75" spans="1:9" ht="25.5" customHeight="1">
      <c r="A75" s="31"/>
      <c r="B75" s="139"/>
      <c r="C75" s="140" t="s">
        <v>352</v>
      </c>
      <c r="D75" s="143" t="s">
        <v>347</v>
      </c>
      <c r="E75" s="30">
        <v>17</v>
      </c>
      <c r="F75" s="30">
        <v>9</v>
      </c>
      <c r="G75" s="30"/>
      <c r="H75" s="30"/>
      <c r="I75" s="30"/>
    </row>
    <row r="76" spans="1:9" ht="25.5">
      <c r="A76" s="31"/>
      <c r="B76" s="139"/>
      <c r="C76" s="140" t="s">
        <v>353</v>
      </c>
      <c r="D76" s="143" t="s">
        <v>347</v>
      </c>
      <c r="E76" s="30">
        <v>20</v>
      </c>
      <c r="F76" s="30"/>
      <c r="G76" s="30"/>
      <c r="H76" s="30"/>
      <c r="I76" s="30"/>
    </row>
    <row r="77" spans="1:9" ht="25.5">
      <c r="A77" s="31"/>
      <c r="B77" s="139"/>
      <c r="C77" s="140" t="s">
        <v>354</v>
      </c>
      <c r="D77" s="143" t="s">
        <v>347</v>
      </c>
      <c r="E77" s="30">
        <v>15</v>
      </c>
      <c r="F77" s="30">
        <v>8</v>
      </c>
      <c r="G77" s="30"/>
      <c r="H77" s="30"/>
      <c r="I77" s="30"/>
    </row>
    <row r="78" spans="1:9" ht="18.75" customHeight="1">
      <c r="A78" s="31"/>
      <c r="B78" s="139"/>
      <c r="C78" s="140" t="s">
        <v>355</v>
      </c>
      <c r="D78" s="143" t="s">
        <v>347</v>
      </c>
      <c r="E78" s="30">
        <v>13</v>
      </c>
      <c r="F78" s="30">
        <v>11</v>
      </c>
      <c r="G78" s="30"/>
      <c r="H78" s="30"/>
      <c r="I78" s="30"/>
    </row>
    <row r="79" spans="1:9" ht="18.75" customHeight="1">
      <c r="A79" s="31"/>
      <c r="B79" s="139"/>
      <c r="C79" s="140" t="s">
        <v>356</v>
      </c>
      <c r="D79" s="143"/>
      <c r="E79" s="30"/>
      <c r="F79" s="30"/>
      <c r="G79" s="30">
        <v>100</v>
      </c>
      <c r="H79" s="30"/>
      <c r="I79" s="30"/>
    </row>
    <row r="80" spans="1:9" ht="18.75" customHeight="1">
      <c r="A80" s="31"/>
      <c r="B80" s="139"/>
      <c r="C80" s="140" t="s">
        <v>357</v>
      </c>
      <c r="D80" s="143"/>
      <c r="E80" s="30"/>
      <c r="F80" s="30"/>
      <c r="G80" s="30">
        <v>100</v>
      </c>
      <c r="H80" s="30"/>
      <c r="I80" s="30"/>
    </row>
    <row r="81" spans="1:9" ht="18.75" customHeight="1">
      <c r="A81" s="31"/>
      <c r="B81" s="139"/>
      <c r="C81" s="140" t="s">
        <v>358</v>
      </c>
      <c r="D81" s="143"/>
      <c r="E81" s="30"/>
      <c r="F81" s="30"/>
      <c r="G81" s="30">
        <v>124</v>
      </c>
      <c r="H81" s="30"/>
      <c r="I81" s="30"/>
    </row>
    <row r="82" spans="1:9" ht="18.75" customHeight="1">
      <c r="A82" s="31"/>
      <c r="B82" s="139"/>
      <c r="C82" s="140" t="s">
        <v>359</v>
      </c>
      <c r="D82" s="143"/>
      <c r="E82" s="30"/>
      <c r="F82" s="30"/>
      <c r="G82" s="30">
        <v>124</v>
      </c>
      <c r="H82" s="30"/>
      <c r="I82" s="30"/>
    </row>
    <row r="83" spans="1:9" ht="18.75" customHeight="1">
      <c r="A83" s="31"/>
      <c r="B83" s="139"/>
      <c r="C83" s="140" t="s">
        <v>360</v>
      </c>
      <c r="D83" s="143"/>
      <c r="E83" s="30"/>
      <c r="F83" s="30"/>
      <c r="G83" s="30">
        <v>35</v>
      </c>
      <c r="H83" s="30"/>
      <c r="I83" s="30"/>
    </row>
    <row r="84" spans="1:9" ht="18.75" customHeight="1">
      <c r="A84" s="31"/>
      <c r="B84" s="139"/>
      <c r="C84" s="140" t="s">
        <v>355</v>
      </c>
      <c r="D84" s="143"/>
      <c r="E84" s="30"/>
      <c r="F84" s="30"/>
      <c r="G84" s="30">
        <v>35</v>
      </c>
      <c r="H84" s="30"/>
      <c r="I84" s="30"/>
    </row>
    <row r="85" spans="1:9" ht="39" customHeight="1">
      <c r="A85" s="31"/>
      <c r="B85" s="144">
        <v>5</v>
      </c>
      <c r="C85" s="132" t="s">
        <v>361</v>
      </c>
      <c r="D85" s="132"/>
      <c r="E85" s="141"/>
      <c r="F85" s="132"/>
      <c r="G85" s="30"/>
      <c r="H85" s="30"/>
      <c r="I85" s="30"/>
    </row>
    <row r="86" spans="1:9" ht="14.25" customHeight="1">
      <c r="A86" s="31"/>
      <c r="B86" s="139"/>
      <c r="C86" s="140" t="s">
        <v>362</v>
      </c>
      <c r="D86" s="30"/>
      <c r="E86" s="30"/>
      <c r="F86" s="30"/>
      <c r="G86" s="30"/>
      <c r="H86" s="30"/>
      <c r="I86" s="30"/>
    </row>
    <row r="87" spans="1:9" ht="15" customHeight="1">
      <c r="A87" s="31"/>
      <c r="B87" s="139"/>
      <c r="C87" s="140" t="s">
        <v>363</v>
      </c>
      <c r="D87" s="30"/>
      <c r="E87" s="30"/>
      <c r="F87" s="30"/>
      <c r="G87" s="30"/>
      <c r="H87" s="30"/>
      <c r="I87" s="30"/>
    </row>
    <row r="88" spans="1:9" ht="15" customHeight="1">
      <c r="A88" s="126"/>
      <c r="B88" s="126"/>
      <c r="C88" s="145"/>
      <c r="D88" s="131"/>
      <c r="E88" s="130"/>
      <c r="F88" s="131"/>
      <c r="G88" s="130"/>
      <c r="H88" s="130"/>
      <c r="I88" s="130"/>
    </row>
    <row r="89" spans="1:9" ht="15" customHeight="1">
      <c r="A89" s="126"/>
      <c r="B89" s="126"/>
      <c r="C89" s="145"/>
      <c r="D89" s="131"/>
      <c r="E89" s="130"/>
      <c r="F89" s="131"/>
      <c r="G89" s="130"/>
      <c r="H89" s="130"/>
      <c r="I89" s="130"/>
    </row>
    <row r="90" spans="1:9" ht="14.25" customHeight="1">
      <c r="A90" s="126"/>
      <c r="B90" s="126"/>
      <c r="C90" s="129"/>
      <c r="D90" s="130"/>
      <c r="E90" s="130"/>
      <c r="F90" s="130"/>
      <c r="G90" s="130"/>
      <c r="H90" s="130"/>
      <c r="I90" s="130"/>
    </row>
    <row r="91" spans="1:9" ht="15.75" customHeight="1">
      <c r="A91" s="126"/>
      <c r="B91" s="126"/>
      <c r="C91" s="175" t="s">
        <v>241</v>
      </c>
      <c r="D91" s="175"/>
      <c r="E91" s="146"/>
      <c r="F91" s="176" t="s">
        <v>242</v>
      </c>
      <c r="G91" s="176"/>
      <c r="H91" s="176"/>
      <c r="I91" s="176"/>
    </row>
    <row r="92" spans="1:9" ht="15" customHeight="1">
      <c r="A92" s="126"/>
      <c r="B92" s="126"/>
      <c r="C92" s="200" t="s">
        <v>406</v>
      </c>
      <c r="D92" s="200"/>
      <c r="E92" s="131"/>
      <c r="F92" s="197" t="s">
        <v>364</v>
      </c>
      <c r="G92" s="197"/>
      <c r="H92" s="197"/>
      <c r="I92" s="197"/>
    </row>
    <row r="93" spans="1:9" ht="15" customHeight="1">
      <c r="A93" s="126"/>
      <c r="B93" s="126"/>
      <c r="C93" s="200"/>
      <c r="D93" s="200"/>
      <c r="E93" s="131"/>
      <c r="F93" s="197"/>
      <c r="G93" s="197"/>
      <c r="H93" s="197"/>
      <c r="I93" s="197"/>
    </row>
    <row r="94" spans="1:9" ht="15" customHeight="1">
      <c r="A94" s="126"/>
      <c r="B94" s="126"/>
      <c r="C94" s="145"/>
      <c r="D94" s="131"/>
      <c r="E94" s="131"/>
      <c r="F94" s="131"/>
      <c r="G94" s="131"/>
      <c r="H94" s="131"/>
      <c r="I94" s="130"/>
    </row>
    <row r="95" spans="1:9" ht="15" customHeight="1">
      <c r="A95" s="126"/>
      <c r="B95" s="126"/>
      <c r="C95" s="145"/>
      <c r="D95" s="131"/>
      <c r="E95" s="131"/>
      <c r="F95" s="131"/>
      <c r="G95" s="131"/>
      <c r="H95" s="131"/>
      <c r="I95" s="130"/>
    </row>
    <row r="96" spans="3:9" ht="14.25" customHeight="1">
      <c r="C96" s="60"/>
      <c r="D96" s="60"/>
      <c r="E96" s="60"/>
      <c r="F96" s="60"/>
      <c r="G96" s="60"/>
      <c r="H96" s="60"/>
      <c r="I96" s="60"/>
    </row>
  </sheetData>
  <sheetProtection/>
  <mergeCells count="13">
    <mergeCell ref="C91:D91"/>
    <mergeCell ref="F91:I91"/>
    <mergeCell ref="C92:D93"/>
    <mergeCell ref="F92:I93"/>
    <mergeCell ref="A3:C3"/>
    <mergeCell ref="H3:I3"/>
    <mergeCell ref="A5:H5"/>
    <mergeCell ref="A8:A9"/>
    <mergeCell ref="B8:B9"/>
    <mergeCell ref="C8:C9"/>
    <mergeCell ref="D8:D9"/>
    <mergeCell ref="E8:F8"/>
    <mergeCell ref="G8:I8"/>
  </mergeCells>
  <printOptions/>
  <pageMargins left="0.511811023622047" right="0" top="0.9645669291338581" bottom="0.767322834645669" header="0.6692913385826772" footer="0.472047244094488"/>
  <pageSetup fitToHeight="0" fitToWidth="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22">
      <selection activeCell="B30" sqref="B30"/>
    </sheetView>
  </sheetViews>
  <sheetFormatPr defaultColWidth="8.5" defaultRowHeight="14.25" customHeight="1"/>
  <cols>
    <col min="1" max="1" width="8.5" style="0" customWidth="1"/>
    <col min="2" max="2" width="29.09765625" style="0" customWidth="1"/>
    <col min="3" max="3" width="6.8984375" style="0" customWidth="1"/>
  </cols>
  <sheetData>
    <row r="1" spans="1:11" ht="14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.75" customHeight="1">
      <c r="A2" s="147"/>
      <c r="B2" s="124" t="s">
        <v>244</v>
      </c>
      <c r="C2" s="147"/>
      <c r="D2" s="147"/>
      <c r="E2" s="147"/>
      <c r="F2" s="147"/>
      <c r="G2" s="147"/>
      <c r="H2" s="147"/>
      <c r="I2" s="147"/>
      <c r="J2" s="197" t="s">
        <v>365</v>
      </c>
      <c r="K2" s="197"/>
    </row>
    <row r="3" spans="1:11" ht="15.75" customHeight="1">
      <c r="A3" s="4"/>
      <c r="B3" s="124" t="s">
        <v>1</v>
      </c>
      <c r="C3" s="4"/>
      <c r="D3" s="4"/>
      <c r="E3" s="4"/>
      <c r="F3" s="4"/>
      <c r="G3" s="4"/>
      <c r="H3" s="4"/>
      <c r="I3" s="4"/>
      <c r="J3" s="4"/>
      <c r="K3" s="4"/>
    </row>
    <row r="4" spans="1:11" ht="15.75" customHeight="1">
      <c r="A4" s="212" t="s">
        <v>366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</row>
    <row r="5" spans="1:11" ht="12.75" customHeight="1">
      <c r="A5" s="198" t="s">
        <v>367</v>
      </c>
      <c r="B5" s="198"/>
      <c r="C5" s="198" t="s">
        <v>368</v>
      </c>
      <c r="D5" s="198" t="s">
        <v>369</v>
      </c>
      <c r="E5" s="198"/>
      <c r="F5" s="198" t="s">
        <v>370</v>
      </c>
      <c r="G5" s="198"/>
      <c r="H5" s="199">
        <v>2022</v>
      </c>
      <c r="I5" s="199"/>
      <c r="J5" s="199" t="s">
        <v>371</v>
      </c>
      <c r="K5" s="199"/>
    </row>
    <row r="6" spans="1:11" ht="13.5" customHeight="1">
      <c r="A6" s="198"/>
      <c r="B6" s="198"/>
      <c r="C6" s="198"/>
      <c r="D6" s="198" t="s">
        <v>372</v>
      </c>
      <c r="E6" s="198"/>
      <c r="F6" s="210" t="s">
        <v>373</v>
      </c>
      <c r="G6" s="210"/>
      <c r="H6" s="210" t="s">
        <v>374</v>
      </c>
      <c r="I6" s="210"/>
      <c r="J6" s="210" t="s">
        <v>375</v>
      </c>
      <c r="K6" s="210"/>
    </row>
    <row r="7" spans="1:11" ht="26.25" customHeight="1">
      <c r="A7" s="198"/>
      <c r="B7" s="198"/>
      <c r="C7" s="198"/>
      <c r="D7" s="148" t="s">
        <v>376</v>
      </c>
      <c r="E7" s="140" t="s">
        <v>233</v>
      </c>
      <c r="F7" s="149" t="s">
        <v>377</v>
      </c>
      <c r="G7" s="140" t="s">
        <v>233</v>
      </c>
      <c r="H7" s="148" t="s">
        <v>377</v>
      </c>
      <c r="I7" s="140" t="s">
        <v>233</v>
      </c>
      <c r="J7" s="149" t="s">
        <v>377</v>
      </c>
      <c r="K7" s="140" t="s">
        <v>233</v>
      </c>
    </row>
    <row r="8" spans="1:11" ht="15" customHeight="1">
      <c r="A8" s="211">
        <v>1</v>
      </c>
      <c r="B8" s="211"/>
      <c r="C8" s="150">
        <v>2</v>
      </c>
      <c r="D8" s="151">
        <v>3</v>
      </c>
      <c r="E8" s="152">
        <v>4</v>
      </c>
      <c r="F8" s="153">
        <v>5</v>
      </c>
      <c r="G8" s="154">
        <v>6</v>
      </c>
      <c r="H8" s="151">
        <v>7</v>
      </c>
      <c r="I8" s="151">
        <v>8</v>
      </c>
      <c r="J8" s="153">
        <v>9</v>
      </c>
      <c r="K8" s="151">
        <v>10</v>
      </c>
    </row>
    <row r="9" spans="1:11" ht="24.75" customHeight="1">
      <c r="A9" s="209" t="s">
        <v>366</v>
      </c>
      <c r="B9" s="209"/>
      <c r="C9" s="155"/>
      <c r="D9" s="155"/>
      <c r="E9" s="155"/>
      <c r="F9" s="155"/>
      <c r="G9" s="155"/>
      <c r="H9" s="155"/>
      <c r="I9" s="155"/>
      <c r="J9" s="155"/>
      <c r="K9" s="155"/>
    </row>
    <row r="10" spans="1:11" ht="15" customHeight="1">
      <c r="A10" s="201" t="s">
        <v>378</v>
      </c>
      <c r="B10" s="201"/>
      <c r="C10" s="156"/>
      <c r="D10" s="157" t="s">
        <v>302</v>
      </c>
      <c r="E10" s="157" t="s">
        <v>302</v>
      </c>
      <c r="F10" s="156"/>
      <c r="G10" s="156">
        <v>100</v>
      </c>
      <c r="H10" s="156"/>
      <c r="I10" s="156">
        <v>100</v>
      </c>
      <c r="J10" s="156"/>
      <c r="K10" s="156">
        <v>100</v>
      </c>
    </row>
    <row r="11" spans="1:11" ht="27.75" customHeight="1">
      <c r="A11" s="206" t="s">
        <v>379</v>
      </c>
      <c r="B11" s="206"/>
      <c r="C11" s="156"/>
      <c r="D11" s="157"/>
      <c r="E11" s="157"/>
      <c r="F11" s="156">
        <v>11578</v>
      </c>
      <c r="G11" s="156"/>
      <c r="H11" s="156">
        <v>2527</v>
      </c>
      <c r="I11" s="156"/>
      <c r="J11" s="156">
        <v>2635</v>
      </c>
      <c r="K11" s="156"/>
    </row>
    <row r="12" spans="1:11" ht="27.75" customHeight="1">
      <c r="A12" s="177"/>
      <c r="B12" s="177"/>
      <c r="C12" s="156"/>
      <c r="D12" s="157"/>
      <c r="E12" s="157"/>
      <c r="F12" s="156"/>
      <c r="G12" s="156"/>
      <c r="H12" s="156"/>
      <c r="I12" s="156"/>
      <c r="J12" s="156"/>
      <c r="K12" s="156"/>
    </row>
    <row r="13" spans="1:11" ht="15" customHeight="1">
      <c r="A13" s="207" t="s">
        <v>380</v>
      </c>
      <c r="B13" s="208"/>
      <c r="C13" s="156"/>
      <c r="D13" s="157"/>
      <c r="E13" s="157"/>
      <c r="F13" s="156"/>
      <c r="G13" s="156"/>
      <c r="H13" s="156"/>
      <c r="I13" s="156"/>
      <c r="J13" s="156"/>
      <c r="K13" s="156"/>
    </row>
    <row r="14" spans="1:11" ht="15" customHeight="1">
      <c r="A14" s="207"/>
      <c r="B14" s="208"/>
      <c r="C14" s="156"/>
      <c r="D14" s="157"/>
      <c r="E14" s="157"/>
      <c r="F14" s="156"/>
      <c r="G14" s="156"/>
      <c r="H14" s="156"/>
      <c r="I14" s="156"/>
      <c r="J14" s="156"/>
      <c r="K14" s="156"/>
    </row>
    <row r="15" spans="1:11" ht="15" customHeight="1">
      <c r="A15" s="201" t="s">
        <v>381</v>
      </c>
      <c r="B15" s="201"/>
      <c r="C15" s="156"/>
      <c r="D15" s="157" t="s">
        <v>302</v>
      </c>
      <c r="E15" s="157" t="s">
        <v>302</v>
      </c>
      <c r="F15" s="156"/>
      <c r="G15" s="156"/>
      <c r="H15" s="156"/>
      <c r="I15" s="156"/>
      <c r="J15" s="156"/>
      <c r="K15" s="156"/>
    </row>
    <row r="16" spans="1:11" ht="15.75" customHeight="1">
      <c r="A16" s="199" t="s">
        <v>382</v>
      </c>
      <c r="B16" s="199"/>
      <c r="C16" s="31"/>
      <c r="D16" s="30" t="s">
        <v>302</v>
      </c>
      <c r="E16" s="30" t="s">
        <v>302</v>
      </c>
      <c r="F16" s="31">
        <v>11578</v>
      </c>
      <c r="G16" s="31"/>
      <c r="H16" s="156">
        <f>H11+H12</f>
        <v>2527</v>
      </c>
      <c r="I16" s="31"/>
      <c r="J16" s="156">
        <v>2635</v>
      </c>
      <c r="K16" s="31"/>
    </row>
    <row r="17" spans="1:11" ht="21.75" customHeight="1">
      <c r="A17" s="209" t="s">
        <v>383</v>
      </c>
      <c r="B17" s="209"/>
      <c r="C17" s="158"/>
      <c r="D17" s="158"/>
      <c r="E17" s="158"/>
      <c r="F17" s="158"/>
      <c r="G17" s="158"/>
      <c r="H17" s="156">
        <f>F17*1.043</f>
        <v>0</v>
      </c>
      <c r="I17" s="158"/>
      <c r="J17" s="156">
        <f>H17*1.043</f>
        <v>0</v>
      </c>
      <c r="K17" s="158"/>
    </row>
    <row r="18" spans="1:11" ht="30.75" customHeight="1">
      <c r="A18" s="206" t="s">
        <v>384</v>
      </c>
      <c r="B18" s="206"/>
      <c r="C18" s="156"/>
      <c r="D18" s="157" t="s">
        <v>302</v>
      </c>
      <c r="E18" s="157" t="s">
        <v>302</v>
      </c>
      <c r="F18" s="156">
        <v>-7509</v>
      </c>
      <c r="G18" s="156"/>
      <c r="H18" s="156">
        <v>-1757</v>
      </c>
      <c r="I18" s="156"/>
      <c r="J18" s="156">
        <v>-1832</v>
      </c>
      <c r="K18" s="156"/>
    </row>
    <row r="19" spans="1:11" ht="33" customHeight="1">
      <c r="A19" s="206" t="s">
        <v>385</v>
      </c>
      <c r="B19" s="206"/>
      <c r="C19" s="156"/>
      <c r="D19" s="157" t="s">
        <v>302</v>
      </c>
      <c r="E19" s="157" t="s">
        <v>302</v>
      </c>
      <c r="F19" s="156">
        <v>-3989</v>
      </c>
      <c r="G19" s="156"/>
      <c r="H19" s="156">
        <v>-677</v>
      </c>
      <c r="I19" s="156"/>
      <c r="J19" s="156">
        <v>-706</v>
      </c>
      <c r="K19" s="156"/>
    </row>
    <row r="20" spans="1:11" ht="39.75" customHeight="1">
      <c r="A20" s="206" t="s">
        <v>386</v>
      </c>
      <c r="B20" s="206"/>
      <c r="C20" s="156"/>
      <c r="D20" s="157"/>
      <c r="E20" s="157"/>
      <c r="F20" s="156">
        <v>0</v>
      </c>
      <c r="G20" s="156"/>
      <c r="H20" s="156">
        <v>-49</v>
      </c>
      <c r="I20" s="156"/>
      <c r="J20" s="156">
        <v>-50</v>
      </c>
      <c r="K20" s="156"/>
    </row>
    <row r="21" spans="1:11" ht="33" customHeight="1">
      <c r="A21" s="206" t="s">
        <v>387</v>
      </c>
      <c r="B21" s="206"/>
      <c r="C21" s="156"/>
      <c r="D21" s="157"/>
      <c r="E21" s="157"/>
      <c r="F21" s="156">
        <v>0</v>
      </c>
      <c r="G21" s="156"/>
      <c r="H21" s="156">
        <v>-34</v>
      </c>
      <c r="I21" s="156"/>
      <c r="J21" s="156">
        <v>-37</v>
      </c>
      <c r="K21" s="156"/>
    </row>
    <row r="22" spans="1:11" ht="15" customHeight="1">
      <c r="A22" s="207" t="s">
        <v>380</v>
      </c>
      <c r="B22" s="208"/>
      <c r="C22" s="156"/>
      <c r="D22" s="157"/>
      <c r="E22" s="157"/>
      <c r="F22" s="156"/>
      <c r="G22" s="156"/>
      <c r="H22" s="156"/>
      <c r="I22" s="156"/>
      <c r="J22" s="156"/>
      <c r="K22" s="156"/>
    </row>
    <row r="23" spans="1:11" ht="15" customHeight="1">
      <c r="A23" s="207"/>
      <c r="B23" s="208"/>
      <c r="C23" s="156"/>
      <c r="D23" s="157"/>
      <c r="E23" s="157"/>
      <c r="F23" s="156"/>
      <c r="G23" s="156"/>
      <c r="H23" s="156"/>
      <c r="I23" s="156"/>
      <c r="J23" s="156"/>
      <c r="K23" s="156"/>
    </row>
    <row r="24" spans="1:11" ht="15" customHeight="1">
      <c r="A24" s="201" t="s">
        <v>388</v>
      </c>
      <c r="B24" s="201"/>
      <c r="C24" s="156"/>
      <c r="D24" s="157" t="s">
        <v>302</v>
      </c>
      <c r="E24" s="157" t="s">
        <v>302</v>
      </c>
      <c r="F24" s="156"/>
      <c r="G24" s="156"/>
      <c r="H24" s="156">
        <f>F24*1.043</f>
        <v>0</v>
      </c>
      <c r="I24" s="156"/>
      <c r="J24" s="156">
        <f>H24*1.043</f>
        <v>0</v>
      </c>
      <c r="K24" s="156"/>
    </row>
    <row r="25" spans="1:11" ht="15.75" customHeight="1">
      <c r="A25" s="199" t="s">
        <v>389</v>
      </c>
      <c r="B25" s="199"/>
      <c r="C25" s="31"/>
      <c r="D25" s="30" t="s">
        <v>302</v>
      </c>
      <c r="E25" s="30" t="s">
        <v>302</v>
      </c>
      <c r="F25" s="31">
        <v>-11498</v>
      </c>
      <c r="G25" s="31"/>
      <c r="H25" s="156">
        <v>-2517</v>
      </c>
      <c r="I25" s="31"/>
      <c r="J25" s="156">
        <v>-2625</v>
      </c>
      <c r="K25" s="31"/>
    </row>
    <row r="26" spans="1:11" ht="15" customHeight="1">
      <c r="A26" s="202" t="s">
        <v>390</v>
      </c>
      <c r="B26" s="202"/>
      <c r="C26" s="159"/>
      <c r="D26" s="159">
        <v>150</v>
      </c>
      <c r="E26" s="159">
        <v>1876</v>
      </c>
      <c r="F26" s="159">
        <v>80</v>
      </c>
      <c r="G26" s="159">
        <v>1776</v>
      </c>
      <c r="H26" s="159">
        <v>10</v>
      </c>
      <c r="I26" s="159">
        <v>1676</v>
      </c>
      <c r="J26" s="159">
        <v>10</v>
      </c>
      <c r="K26" s="159">
        <v>1576</v>
      </c>
    </row>
    <row r="27" spans="1:11" ht="14.2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4.25" customHeight="1">
      <c r="A28" s="4"/>
      <c r="B28" s="203" t="s">
        <v>241</v>
      </c>
      <c r="C28" s="203"/>
      <c r="D28" s="4"/>
      <c r="E28" s="4"/>
      <c r="F28" s="4"/>
      <c r="G28" s="4"/>
      <c r="H28" s="4"/>
      <c r="I28" s="204" t="s">
        <v>242</v>
      </c>
      <c r="J28" s="204"/>
      <c r="K28" s="204"/>
    </row>
    <row r="29" spans="1:11" ht="14.25" customHeight="1">
      <c r="A29" s="4"/>
      <c r="B29" s="52" t="s">
        <v>407</v>
      </c>
      <c r="C29" s="4"/>
      <c r="D29" s="4"/>
      <c r="E29" s="4"/>
      <c r="F29" s="4"/>
      <c r="G29" s="4"/>
      <c r="H29" s="4"/>
      <c r="I29" s="205" t="s">
        <v>391</v>
      </c>
      <c r="J29" s="205"/>
      <c r="K29" s="205"/>
    </row>
    <row r="30" spans="1:11" ht="14.2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4.2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</sheetData>
  <sheetProtection/>
  <mergeCells count="34">
    <mergeCell ref="J2:K2"/>
    <mergeCell ref="A4:K4"/>
    <mergeCell ref="A5:B7"/>
    <mergeCell ref="C5:C7"/>
    <mergeCell ref="D5:E5"/>
    <mergeCell ref="F5:G5"/>
    <mergeCell ref="H5:I5"/>
    <mergeCell ref="J5:K5"/>
    <mergeCell ref="D6:E6"/>
    <mergeCell ref="F6:G6"/>
    <mergeCell ref="H6:I6"/>
    <mergeCell ref="J6:K6"/>
    <mergeCell ref="A8:B8"/>
    <mergeCell ref="A9:B9"/>
    <mergeCell ref="A10:B10"/>
    <mergeCell ref="A11:B11"/>
    <mergeCell ref="A12:B12"/>
    <mergeCell ref="A13:A14"/>
    <mergeCell ref="B13:B14"/>
    <mergeCell ref="A15:B15"/>
    <mergeCell ref="A16:B16"/>
    <mergeCell ref="A17:B17"/>
    <mergeCell ref="A18:B18"/>
    <mergeCell ref="A19:B19"/>
    <mergeCell ref="A20:B20"/>
    <mergeCell ref="A21:B21"/>
    <mergeCell ref="A22:A23"/>
    <mergeCell ref="B22:B23"/>
    <mergeCell ref="A24:B24"/>
    <mergeCell ref="A25:B25"/>
    <mergeCell ref="A26:B26"/>
    <mergeCell ref="B28:C28"/>
    <mergeCell ref="I28:K28"/>
    <mergeCell ref="I29:K29"/>
  </mergeCells>
  <printOptions/>
  <pageMargins left="0.7082677165354331" right="0.7082677165354331" top="0.37362204724409437" bottom="0.37362204724409437" header="0.0783464566929134" footer="0.0783464566929134"/>
  <pageSetup fitToHeight="0" fitToWidth="0" orientation="landscape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5:I24"/>
  <sheetViews>
    <sheetView zoomScalePageLayoutView="0" workbookViewId="0" topLeftCell="A1">
      <selection activeCell="B25" sqref="B25"/>
    </sheetView>
  </sheetViews>
  <sheetFormatPr defaultColWidth="8.5" defaultRowHeight="14.25" customHeight="1"/>
  <cols>
    <col min="1" max="1" width="5.09765625" style="0" customWidth="1"/>
    <col min="2" max="2" width="15" style="0" customWidth="1"/>
    <col min="3" max="4" width="14.19921875" style="0" customWidth="1"/>
    <col min="5" max="5" width="8.69921875" style="0" customWidth="1"/>
    <col min="6" max="7" width="14.19921875" style="0" customWidth="1"/>
    <col min="8" max="8" width="11.09765625" style="0" customWidth="1"/>
  </cols>
  <sheetData>
    <row r="5" spans="2:8" ht="15.75" customHeight="1">
      <c r="B5" s="124" t="s">
        <v>244</v>
      </c>
      <c r="D5" s="125"/>
      <c r="G5" s="215" t="s">
        <v>392</v>
      </c>
      <c r="H5" s="215"/>
    </row>
    <row r="6" spans="2:7" ht="15" customHeight="1">
      <c r="B6" s="128" t="s">
        <v>1</v>
      </c>
      <c r="D6" s="160"/>
      <c r="G6" s="160"/>
    </row>
    <row r="7" spans="4:7" ht="14.25" customHeight="1">
      <c r="D7" s="160"/>
      <c r="G7" s="160"/>
    </row>
    <row r="8" spans="2:8" ht="15.75" customHeight="1">
      <c r="B8" s="197" t="s">
        <v>393</v>
      </c>
      <c r="C8" s="197"/>
      <c r="D8" s="197"/>
      <c r="E8" s="197"/>
      <c r="F8" s="197"/>
      <c r="G8" s="197"/>
      <c r="H8" s="197"/>
    </row>
    <row r="9" spans="2:8" ht="15.75" customHeight="1">
      <c r="B9" s="161"/>
      <c r="C9" s="161"/>
      <c r="D9" s="161"/>
      <c r="E9" s="161"/>
      <c r="F9" s="161"/>
      <c r="G9" s="161"/>
      <c r="H9" s="161"/>
    </row>
    <row r="11" spans="1:8" ht="14.25" customHeight="1">
      <c r="A11" s="31"/>
      <c r="B11" s="30"/>
      <c r="C11" s="30"/>
      <c r="D11" s="30"/>
      <c r="E11" s="30" t="s">
        <v>394</v>
      </c>
      <c r="F11" s="30"/>
      <c r="G11" s="30"/>
      <c r="H11" s="30" t="s">
        <v>394</v>
      </c>
    </row>
    <row r="12" spans="1:8" ht="25.5" customHeight="1">
      <c r="A12" s="42" t="s">
        <v>395</v>
      </c>
      <c r="B12" s="216" t="s">
        <v>4</v>
      </c>
      <c r="C12" s="199" t="s">
        <v>396</v>
      </c>
      <c r="D12" s="199"/>
      <c r="E12" s="217" t="s">
        <v>397</v>
      </c>
      <c r="F12" s="199" t="s">
        <v>398</v>
      </c>
      <c r="G12" s="199"/>
      <c r="H12" s="217" t="s">
        <v>399</v>
      </c>
    </row>
    <row r="13" spans="1:8" ht="14.25" customHeight="1">
      <c r="A13" s="42" t="s">
        <v>400</v>
      </c>
      <c r="B13" s="216"/>
      <c r="C13" s="30" t="s">
        <v>321</v>
      </c>
      <c r="D13" s="30" t="s">
        <v>401</v>
      </c>
      <c r="E13" s="217"/>
      <c r="F13" s="30" t="s">
        <v>321</v>
      </c>
      <c r="G13" s="30" t="s">
        <v>401</v>
      </c>
      <c r="H13" s="217"/>
    </row>
    <row r="14" spans="1:9" ht="15.75" customHeight="1">
      <c r="A14" s="162">
        <v>0</v>
      </c>
      <c r="B14" s="30">
        <v>1</v>
      </c>
      <c r="C14" s="30">
        <v>2</v>
      </c>
      <c r="D14" s="30">
        <v>3</v>
      </c>
      <c r="E14" s="30">
        <v>4</v>
      </c>
      <c r="F14" s="30">
        <v>5</v>
      </c>
      <c r="G14" s="30">
        <v>6</v>
      </c>
      <c r="H14" s="30">
        <v>7</v>
      </c>
      <c r="I14" s="163"/>
    </row>
    <row r="15" spans="1:9" ht="42" customHeight="1">
      <c r="A15" s="30" t="s">
        <v>24</v>
      </c>
      <c r="B15" s="132" t="s">
        <v>402</v>
      </c>
      <c r="C15" s="141">
        <v>45912</v>
      </c>
      <c r="D15" s="141">
        <v>42032</v>
      </c>
      <c r="E15" s="164">
        <f>D15/C15*100</f>
        <v>91.54905035720509</v>
      </c>
      <c r="F15" s="141">
        <f>F16+F17</f>
        <v>48215</v>
      </c>
      <c r="G15" s="141">
        <f>G16+G17</f>
        <v>47182</v>
      </c>
      <c r="H15" s="164">
        <f>G15/F15*100</f>
        <v>97.85751322202634</v>
      </c>
      <c r="I15" s="163"/>
    </row>
    <row r="16" spans="1:8" ht="27.75" customHeight="1">
      <c r="A16" s="30">
        <v>1</v>
      </c>
      <c r="B16" s="165" t="s">
        <v>403</v>
      </c>
      <c r="C16" s="141">
        <v>45909</v>
      </c>
      <c r="D16" s="141">
        <v>42030</v>
      </c>
      <c r="E16" s="164">
        <f>D16/C16*100</f>
        <v>91.55067633797294</v>
      </c>
      <c r="F16" s="141">
        <v>48213</v>
      </c>
      <c r="G16" s="141">
        <v>47179</v>
      </c>
      <c r="H16" s="164">
        <f>G16/F16*100</f>
        <v>97.85535021674652</v>
      </c>
    </row>
    <row r="17" spans="1:8" ht="29.25" customHeight="1">
      <c r="A17" s="166" t="s">
        <v>404</v>
      </c>
      <c r="B17" s="167" t="s">
        <v>254</v>
      </c>
      <c r="C17" s="141">
        <v>3</v>
      </c>
      <c r="D17" s="30">
        <v>2</v>
      </c>
      <c r="E17" s="164">
        <f>D17/C17*100</f>
        <v>66.66666666666666</v>
      </c>
      <c r="F17" s="141">
        <v>2</v>
      </c>
      <c r="G17" s="30">
        <v>3</v>
      </c>
      <c r="H17" s="164">
        <f>G17/F17*100</f>
        <v>150</v>
      </c>
    </row>
    <row r="18" spans="1:8" ht="34.5" customHeight="1">
      <c r="A18" s="30" t="s">
        <v>405</v>
      </c>
      <c r="B18" s="168" t="s">
        <v>68</v>
      </c>
      <c r="C18" s="141">
        <v>0</v>
      </c>
      <c r="D18" s="30">
        <v>0</v>
      </c>
      <c r="E18" s="164">
        <v>0</v>
      </c>
      <c r="F18" s="141">
        <v>0</v>
      </c>
      <c r="G18" s="30">
        <v>0</v>
      </c>
      <c r="H18" s="164">
        <v>0</v>
      </c>
    </row>
    <row r="19" spans="1:8" ht="14.25" customHeight="1">
      <c r="A19" s="4"/>
      <c r="B19" s="14"/>
      <c r="C19" s="14"/>
      <c r="D19" s="14"/>
      <c r="E19" s="14"/>
      <c r="F19" s="14"/>
      <c r="G19" s="14"/>
      <c r="H19" s="14"/>
    </row>
    <row r="23" spans="2:7" ht="15" customHeight="1">
      <c r="B23" s="213" t="s">
        <v>241</v>
      </c>
      <c r="C23" s="213"/>
      <c r="F23" s="213" t="s">
        <v>242</v>
      </c>
      <c r="G23" s="213"/>
    </row>
    <row r="24" spans="2:9" ht="15.75" customHeight="1">
      <c r="B24" s="214" t="s">
        <v>408</v>
      </c>
      <c r="C24" s="214"/>
      <c r="D24" s="214"/>
      <c r="E24" s="214"/>
      <c r="F24" s="214"/>
      <c r="G24" s="214"/>
      <c r="H24" s="214"/>
      <c r="I24" s="214"/>
    </row>
  </sheetData>
  <sheetProtection/>
  <mergeCells count="10">
    <mergeCell ref="B23:C23"/>
    <mergeCell ref="F23:G23"/>
    <mergeCell ref="B24:I24"/>
    <mergeCell ref="G5:H5"/>
    <mergeCell ref="B8:H8"/>
    <mergeCell ref="B12:B13"/>
    <mergeCell ref="C12:D12"/>
    <mergeCell ref="E12:E13"/>
    <mergeCell ref="F12:G12"/>
    <mergeCell ref="H12:H13"/>
  </mergeCells>
  <printOptions/>
  <pageMargins left="0.7000000000000001" right="0.7000000000000001" top="1.3409448818897607" bottom="1.3409448818897607" header="1.0456692913385797" footer="1.0456692913385797"/>
  <pageSetup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Iorgu</dc:creator>
  <cp:keywords/>
  <dc:description/>
  <cp:lastModifiedBy>utilizator buget6</cp:lastModifiedBy>
  <cp:lastPrinted>2022-02-21T06:39:22Z</cp:lastPrinted>
  <dcterms:created xsi:type="dcterms:W3CDTF">2011-11-22T16:53:52Z</dcterms:created>
  <dcterms:modified xsi:type="dcterms:W3CDTF">2022-02-24T08:15:01Z</dcterms:modified>
  <cp:category/>
  <cp:version/>
  <cp:contentType/>
  <cp:contentStatus/>
  <cp:revision>5</cp:revision>
</cp:coreProperties>
</file>