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204"/>
  </bookViews>
  <sheets>
    <sheet name="ANEXA 1" sheetId="1" r:id="rId1"/>
    <sheet name="ANEXA 2" sheetId="2" state="hidden" r:id="rId2"/>
    <sheet name="ANEXA 3" sheetId="3" state="hidden" r:id="rId3"/>
    <sheet name="ANEXA 4" sheetId="4" state="hidden" r:id="rId4"/>
    <sheet name="ANEXA5" sheetId="5" state="hidden" r:id="rId5"/>
  </sheets>
  <definedNames>
    <definedName name="Excel_BuiltIn_Print_Area" localSheetId="0">'ANEXA 1'!$A$1:$M$76</definedName>
    <definedName name="Excel_BuiltIn_Print_Area" localSheetId="3">'ANEXA 4'!$A$1:$P$208</definedName>
    <definedName name="Excel_BuiltIn_Print_Area_1">0</definedName>
    <definedName name="Excel_BuiltIn_Print_Area_1_1">0</definedName>
    <definedName name="Excel_BuiltIn_Print_Area_1_1_1">0</definedName>
    <definedName name="Excel_BuiltIn_Print_Area_2">0</definedName>
    <definedName name="Excel_BuiltIn_Print_Area_2_1">0</definedName>
    <definedName name="Excel_BuiltIn_Print_Area_3">0</definedName>
    <definedName name="Excel_BuiltIn_Print_Area_3_1">0</definedName>
    <definedName name="Excel_BuiltIn_Print_Titles" localSheetId="0">'ANEXA 1'!$10:$12</definedName>
    <definedName name="Excel_BuiltIn_Print_Titles" localSheetId="3">'ANEXA 4'!$9:$12</definedName>
    <definedName name="Excel_BuiltIn_Print_Titles_1">0</definedName>
    <definedName name="Excel_BuiltIn_Print_Titles_1_1">0</definedName>
    <definedName name="Excel_BuiltIn_Print_Titles_1_1_1">0</definedName>
  </definedNames>
  <calcPr calcId="125725"/>
</workbook>
</file>

<file path=xl/calcChain.xml><?xml version="1.0" encoding="utf-8"?>
<calcChain xmlns="http://schemas.openxmlformats.org/spreadsheetml/2006/main">
  <c r="I11" i="1"/>
  <c r="J11"/>
  <c r="K11"/>
  <c r="L11"/>
  <c r="M11"/>
  <c r="I12"/>
  <c r="J12"/>
  <c r="K12"/>
  <c r="L12"/>
  <c r="M12"/>
  <c r="J13"/>
  <c r="K13"/>
  <c r="J14"/>
  <c r="K14"/>
  <c r="I15"/>
  <c r="J15"/>
  <c r="K15"/>
  <c r="J16"/>
  <c r="K16"/>
  <c r="I17"/>
  <c r="J17"/>
  <c r="K17"/>
  <c r="L17"/>
  <c r="M17"/>
  <c r="I18"/>
  <c r="J18"/>
  <c r="K18"/>
  <c r="L18"/>
  <c r="M18"/>
  <c r="I19"/>
  <c r="J19"/>
  <c r="K19"/>
  <c r="L19"/>
  <c r="M19"/>
  <c r="I20"/>
  <c r="J20"/>
  <c r="K20"/>
  <c r="L20"/>
  <c r="M20"/>
  <c r="I21"/>
  <c r="J21"/>
  <c r="K21"/>
  <c r="L21"/>
  <c r="M21"/>
  <c r="I22"/>
  <c r="J22"/>
  <c r="K22"/>
  <c r="L22"/>
  <c r="M22"/>
  <c r="I23"/>
  <c r="J23"/>
  <c r="K23"/>
  <c r="L23"/>
  <c r="M23"/>
  <c r="I24"/>
  <c r="J24"/>
  <c r="K24"/>
  <c r="L24"/>
  <c r="M24"/>
  <c r="J25"/>
  <c r="K25"/>
  <c r="J26"/>
  <c r="K26"/>
  <c r="I27"/>
  <c r="J27"/>
  <c r="K27"/>
  <c r="L27"/>
  <c r="M27"/>
  <c r="I28"/>
  <c r="J28"/>
  <c r="K28"/>
  <c r="L28"/>
  <c r="M28"/>
  <c r="I29"/>
  <c r="J29"/>
  <c r="K29"/>
  <c r="L29"/>
  <c r="M29"/>
  <c r="J30"/>
  <c r="K30"/>
  <c r="J31"/>
  <c r="K31"/>
  <c r="I32"/>
  <c r="J32"/>
  <c r="K32"/>
  <c r="L32"/>
  <c r="M32"/>
  <c r="I33"/>
  <c r="J33"/>
  <c r="K33"/>
  <c r="L33"/>
  <c r="I34"/>
  <c r="J34"/>
  <c r="M34" s="1"/>
  <c r="K34"/>
  <c r="L34"/>
  <c r="J35"/>
  <c r="K35"/>
  <c r="J36"/>
  <c r="K36"/>
  <c r="J37"/>
  <c r="K37"/>
  <c r="J38"/>
  <c r="K38"/>
  <c r="J39"/>
  <c r="K39"/>
  <c r="I40"/>
  <c r="J40"/>
  <c r="M40" s="1"/>
  <c r="K40"/>
  <c r="L40"/>
  <c r="J41"/>
  <c r="K41"/>
  <c r="I42"/>
  <c r="J42"/>
  <c r="K42"/>
  <c r="L42"/>
  <c r="M42"/>
  <c r="J43"/>
  <c r="K43"/>
  <c r="I44"/>
  <c r="J44"/>
  <c r="K44"/>
  <c r="L44"/>
  <c r="M44"/>
  <c r="I45"/>
  <c r="J45"/>
  <c r="K45"/>
  <c r="L45"/>
  <c r="M45"/>
  <c r="I46"/>
  <c r="J46"/>
  <c r="K46"/>
  <c r="L46"/>
  <c r="M46"/>
  <c r="I54"/>
  <c r="L54"/>
  <c r="M54"/>
  <c r="L57"/>
  <c r="M57"/>
  <c r="I59"/>
  <c r="L59"/>
  <c r="M59"/>
  <c r="I60"/>
  <c r="L60"/>
  <c r="M60"/>
  <c r="G61"/>
  <c r="H61"/>
  <c r="I61"/>
  <c r="J61"/>
  <c r="K61"/>
  <c r="L61"/>
  <c r="M61"/>
  <c r="L62"/>
  <c r="M62"/>
  <c r="I63"/>
  <c r="L63"/>
  <c r="M63"/>
  <c r="I64"/>
  <c r="L64"/>
  <c r="M64"/>
  <c r="I66"/>
  <c r="L66"/>
  <c r="M66"/>
  <c r="L68"/>
  <c r="M68"/>
  <c r="O14" i="2"/>
  <c r="P14"/>
  <c r="O15"/>
  <c r="P15"/>
  <c r="O16"/>
  <c r="P16"/>
  <c r="O18"/>
  <c r="P18"/>
  <c r="O19"/>
  <c r="P19"/>
  <c r="O27"/>
  <c r="P27"/>
  <c r="O28"/>
  <c r="P28"/>
  <c r="O34"/>
  <c r="P34"/>
  <c r="O35"/>
  <c r="P35"/>
  <c r="O39"/>
  <c r="P39"/>
  <c r="O42"/>
  <c r="P42"/>
  <c r="O43"/>
  <c r="P43"/>
  <c r="O44"/>
  <c r="P44"/>
  <c r="O45"/>
  <c r="P45"/>
  <c r="O47"/>
  <c r="P47"/>
  <c r="O48"/>
  <c r="P48"/>
  <c r="O49"/>
  <c r="P49"/>
  <c r="O50"/>
  <c r="P50"/>
  <c r="O51"/>
  <c r="P51"/>
  <c r="O52"/>
  <c r="P52"/>
  <c r="O54"/>
  <c r="P54"/>
  <c r="O55"/>
  <c r="P55"/>
  <c r="O56"/>
  <c r="P56"/>
  <c r="O57"/>
  <c r="P57"/>
  <c r="O59"/>
  <c r="P59"/>
  <c r="O60"/>
  <c r="P60"/>
  <c r="O62"/>
  <c r="P62"/>
  <c r="O64"/>
  <c r="P64"/>
  <c r="O67"/>
  <c r="P67"/>
  <c r="O70"/>
  <c r="P70"/>
  <c r="O81"/>
  <c r="P81"/>
  <c r="O82"/>
  <c r="P82"/>
  <c r="O83"/>
  <c r="P83"/>
  <c r="O84"/>
  <c r="P84"/>
  <c r="O85"/>
  <c r="P85"/>
  <c r="O86"/>
  <c r="P86"/>
  <c r="O92"/>
  <c r="P92"/>
  <c r="O93"/>
  <c r="P93"/>
  <c r="O95"/>
  <c r="P95"/>
  <c r="O99"/>
  <c r="P99"/>
  <c r="O100"/>
  <c r="P100"/>
  <c r="O101"/>
  <c r="P101"/>
  <c r="O102"/>
  <c r="P102"/>
  <c r="O103"/>
  <c r="P103"/>
  <c r="O104"/>
  <c r="P104"/>
  <c r="O106"/>
  <c r="P106"/>
  <c r="O110"/>
  <c r="P110"/>
  <c r="O113"/>
  <c r="P113"/>
  <c r="O118"/>
  <c r="P118"/>
  <c r="O119"/>
  <c r="P119"/>
  <c r="O120"/>
  <c r="P120"/>
  <c r="O127"/>
  <c r="P127"/>
  <c r="O128"/>
  <c r="P128"/>
  <c r="O129"/>
  <c r="P129"/>
  <c r="O131"/>
  <c r="O134"/>
  <c r="O135"/>
  <c r="P135"/>
  <c r="O154"/>
  <c r="P154"/>
  <c r="O156"/>
  <c r="P156"/>
  <c r="O157"/>
  <c r="P157"/>
  <c r="O159"/>
  <c r="P159"/>
  <c r="O162"/>
  <c r="P162"/>
  <c r="O166"/>
  <c r="P166"/>
  <c r="O167"/>
  <c r="P167"/>
  <c r="O168"/>
  <c r="P168"/>
  <c r="O169"/>
  <c r="P169"/>
  <c r="O170"/>
  <c r="P170"/>
  <c r="O171"/>
  <c r="P171"/>
  <c r="O172"/>
  <c r="P172"/>
  <c r="O179"/>
  <c r="P179"/>
  <c r="O180"/>
  <c r="P180"/>
  <c r="O185"/>
  <c r="C8" i="3"/>
  <c r="D8"/>
  <c r="E8" s="1"/>
  <c r="H8"/>
  <c r="E9"/>
  <c r="H9"/>
  <c r="E10"/>
  <c r="H10"/>
  <c r="E7" i="4"/>
  <c r="E26"/>
  <c r="E78"/>
  <c r="M33" i="1" l="1"/>
</calcChain>
</file>

<file path=xl/sharedStrings.xml><?xml version="1.0" encoding="utf-8"?>
<sst xmlns="http://schemas.openxmlformats.org/spreadsheetml/2006/main" count="638" uniqueCount="466">
  <si>
    <t>CRAIOVA,Str.CALEA BUCURESTI, Nr.51, DOLJ</t>
  </si>
  <si>
    <t>Cod unic de înregistrare 28001235</t>
  </si>
  <si>
    <t>Nr.Ordine Reg.Com : J16/181/2011</t>
  </si>
  <si>
    <t>PROIECT DE BUGET  DE  VENITURI  ŞI  CHELTUIELI  PE  ANUL 2020</t>
  </si>
  <si>
    <t>mii lei</t>
  </si>
  <si>
    <t>INDICATORI</t>
  </si>
  <si>
    <t>Nr. rd.</t>
  </si>
  <si>
    <t xml:space="preserve"> Realizat/ Preliminat  an precedent 2019</t>
  </si>
  <si>
    <t xml:space="preserve">%       </t>
  </si>
  <si>
    <t>Estimări an 2021</t>
  </si>
  <si>
    <t>Estimări an 2022</t>
  </si>
  <si>
    <t>%</t>
  </si>
  <si>
    <t>9=7/5</t>
  </si>
  <si>
    <t>10=8/7</t>
  </si>
  <si>
    <t>6=5/4</t>
  </si>
  <si>
    <t>I.</t>
  </si>
  <si>
    <t>VENITURI TOTALE  (Rd.1=Rd.2+Rd.5+Rd.6)</t>
  </si>
  <si>
    <t>Venituri totale din exploatare, din care:</t>
  </si>
  <si>
    <t>a)</t>
  </si>
  <si>
    <t>subvenţii, cf. prevederilor  legale în vigoare</t>
  </si>
  <si>
    <t>b)</t>
  </si>
  <si>
    <t>transferuri, cf.  prevederilor    legale  în  vigoare</t>
  </si>
  <si>
    <t>Venituri financiare</t>
  </si>
  <si>
    <t>Venituri extraordinare</t>
  </si>
  <si>
    <t>II</t>
  </si>
  <si>
    <t>CHELTUIELI TOTALE  (Rd.7=Rd.8+Rd.20+Rd.21)</t>
  </si>
  <si>
    <t>Cheltuieli de exploatare,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</si>
  <si>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</si>
  <si>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</si>
  <si>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</si>
  <si>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</si>
  <si>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</si>
  <si>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 din care:</t>
  </si>
  <si>
    <t>C0</t>
  </si>
  <si>
    <t>Cheltuieli de natură salarială(Rd.13+Rd.14)</t>
  </si>
  <si>
    <t>C1</t>
  </si>
  <si>
    <t xml:space="preserve">ch. cu salariile </t>
  </si>
  <si>
    <t>C2</t>
  </si>
  <si>
    <t>bonusuri</t>
  </si>
  <si>
    <t>C3</t>
  </si>
  <si>
    <t>alte cheltuieli  cu personalul, din care:</t>
  </si>
  <si>
    <t>cheltuieli cu plati compensatorii aferente disponibilizarilor de personal</t>
  </si>
  <si>
    <t>C4</t>
  </si>
  <si>
    <t>Cheltuieli aferente contractului de mandat si a altor organe de conducere si control, comisii si comitete</t>
  </si>
  <si>
    <t>C5</t>
  </si>
  <si>
    <t>Cheltuieli cu contributiile datorate de angajator</t>
  </si>
  <si>
    <t>D.</t>
  </si>
  <si>
    <t>Alte cheltuieli de exploatare</t>
  </si>
  <si>
    <t>Cheltuieli financiare</t>
  </si>
  <si>
    <t>Cheltuieli extraordinare</t>
  </si>
  <si>
    <t>III</t>
  </si>
  <si>
    <t>REZULTATUL BRUT (profit/pierdere)</t>
  </si>
  <si>
    <t>IV</t>
  </si>
  <si>
    <t>IMPOZIT PE PROFIT</t>
  </si>
  <si>
    <t>V</t>
  </si>
  <si>
    <t>PROFITUL CONTABIL RĂMAS DUPĂ DEDUCEREA IMPOZITULUI PE PROFIT,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</si>
  <si>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</si>
  <si>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</si>
  <si>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</si>
  <si>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plaţii dobânzilor, comisioanelor şi altor costuri aferente acestor împrumutur</t>
  </si>
  <si>
    <t>Alte repartizări prevăzute de lege</t>
  </si>
  <si>
    <t>Profitul contabil rămas după deducerea sumelor de la Rd. 25, 26, 27, 28, 29</t>
  </si>
  <si>
    <t xml:space="preserve">Participarea salariaţilor la profit în limita a 10% din profitul net,  dar nu mai mult de nivelul unui salariu de bază mediu lunar realizat la nivelul operatorului economic în exerciţiul  financiar de referinţă </t>
  </si>
  <si>
    <t xml:space="preserve">Minimim 50% vărsăminte la bugetul de stat sau local în cazul regiilor autonome, ori dividende cuvenite actionarilor, în cazul societăţilor/ companiilor naţionale şi societăţilor cu capital integral sau majoritar de stat, din care: </t>
  </si>
  <si>
    <t xml:space="preserve">   -  dividende cuvenite bugetului de stat </t>
  </si>
  <si>
    <t xml:space="preserve">   - dividende cuvenite bugetului local</t>
  </si>
  <si>
    <t>33a</t>
  </si>
  <si>
    <t>c)</t>
  </si>
  <si>
    <t xml:space="preserve">   -  dividende cuvenite altor acţionari</t>
  </si>
  <si>
    <t>Profitul nerepartizat pe destinaţiile prevăzute la Rd.31 - Rd.32 se repartizează la alte rezerve şi constituie sursă proprie de finanţare</t>
  </si>
  <si>
    <t>VI</t>
  </si>
  <si>
    <t>VENITURI DIN FONDURI EUROPENE</t>
  </si>
  <si>
    <t>VII</t>
  </si>
  <si>
    <t>CHELTUIELI ELIGIBILE DIN FONDURI EUROPENE,   din care</t>
  </si>
  <si>
    <t xml:space="preserve"> 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</si>
  <si>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</si>
  <si>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</si>
  <si>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</si>
  <si>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</si>
  <si>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</si>
  <si>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</si>
  <si>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</si>
  <si>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</si>
  <si>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</si>
  <si>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</si>
  <si>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</si>
  <si>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 PENTRU INVESTIŢII</t>
  </si>
  <si>
    <t>X</t>
  </si>
  <si>
    <t>DATE DE FUNDAMENTARE</t>
  </si>
  <si>
    <t>Nr. de personal prognozat la finele anului</t>
  </si>
  <si>
    <t>Nr.mediu de salariaţi total</t>
  </si>
  <si>
    <t xml:space="preserve">Castigul mediu  lunar pe salariat (lei/persoană) determinat pe baza cheltuielilor de natură salarială * </t>
  </si>
  <si>
    <t>Castigul mediu lunar pe salariat (lei/persoana) determinat pe baza cheltuielilor de natura salariala , recalculat cf Legii anuale a bugetului de stat **</t>
  </si>
  <si>
    <t>Productivitatea muncii în unităţi valorice pe total personal mediu (mii lei/persoană) (Rd.2/Rd.49)</t>
  </si>
  <si>
    <t>Productivitatea muncii în unităţi valorice pe total personal mediu recalculat cf Legii anuale a bugetului de stat(mii lei/persoană) (Rd.2/Rd.49)</t>
  </si>
  <si>
    <t>Productivitatea muncii în unităţi fizice pe total personal mediu (cantitate produse finite/persoana)</t>
  </si>
  <si>
    <t>Cheltuieli totale la 1000 lei venituri totale        (Rd.7/Rd.1)x1000</t>
  </si>
  <si>
    <t>Plăţi restante</t>
  </si>
  <si>
    <t>Creanţe restante</t>
  </si>
  <si>
    <t xml:space="preserve">              ADMINISTRATOR/DIRECTOR GENERAL</t>
  </si>
  <si>
    <t>DIRECTOR TEHNIC</t>
  </si>
  <si>
    <t>MARACINE ALIN MADALIN</t>
  </si>
  <si>
    <t>NEAGOE CLAUDIU STEFAN</t>
  </si>
  <si>
    <t>DIRECTOR DEZVOLTARE</t>
  </si>
  <si>
    <t>PT.DIRECTOR ECONOMIC</t>
  </si>
  <si>
    <t>MARIN MARIAN VIOREL</t>
  </si>
  <si>
    <t>CRACIUN STEFANIA</t>
  </si>
  <si>
    <t>S.C. PIETE SI TARGURI CRAIOVA SRL</t>
  </si>
  <si>
    <t>Anexa nr.2</t>
  </si>
  <si>
    <t>Detalierea indicatorilor economico-financiari prevăzuţi în bugetul de venituri şi cheltuieli si repartizarea  pe trimestre a acestora</t>
  </si>
  <si>
    <t>Realizat an 2018</t>
  </si>
  <si>
    <t>Prevederi an precedent 2019</t>
  </si>
  <si>
    <t>Propuneri an curent 2020</t>
  </si>
  <si>
    <t xml:space="preserve"> Aprobat</t>
  </si>
  <si>
    <t xml:space="preserve"> Preliminat / Realizat an 2019</t>
  </si>
  <si>
    <t>din care:</t>
  </si>
  <si>
    <t>7=6d/5</t>
  </si>
  <si>
    <t>8=5/3a</t>
  </si>
  <si>
    <t>conform HCL  Nr.519 din 19.12.2019</t>
  </si>
  <si>
    <t>conform Hotararii C.A.</t>
  </si>
  <si>
    <t>Trim I</t>
  </si>
  <si>
    <t>Trim II</t>
  </si>
  <si>
    <t>Trim III</t>
  </si>
  <si>
    <t>An</t>
  </si>
  <si>
    <t>3a</t>
  </si>
  <si>
    <t>4a</t>
  </si>
  <si>
    <t>6a</t>
  </si>
  <si>
    <t>6b</t>
  </si>
  <si>
    <t>6c</t>
  </si>
  <si>
    <t>6d</t>
  </si>
  <si>
    <t>VENITURI TOTALE (Rd.2+Rd.22+Rd.28)</t>
  </si>
  <si>
    <t>Venituri totale din exploatare (Rd. 3 + Rd. 8 + Rd. 9 + Rd. 12 + Rd. 13 + Rd. 14), din care:</t>
  </si>
  <si>
    <t xml:space="preserve">din producţia vândută (Rd.4+Rd.5+Rd.6+Rd.7), din care: </t>
  </si>
  <si>
    <t>a1)</t>
  </si>
  <si>
    <t>din vânzarea produselor</t>
  </si>
  <si>
    <t>a2)</t>
  </si>
  <si>
    <t>din servicii prestate</t>
  </si>
  <si>
    <t>a3)</t>
  </si>
  <si>
    <t>din redevenţe şi chirii</t>
  </si>
  <si>
    <t>a4)</t>
  </si>
  <si>
    <t>alte venituri</t>
  </si>
  <si>
    <t>din vânzarea mărfurilor</t>
  </si>
  <si>
    <t xml:space="preserve">din subvenţii şi transferuri de exploatare aferente cifrei de afaceri nete (Rd.10+Rd.11), din care: </t>
  </si>
  <si>
    <t>c1</t>
  </si>
  <si>
    <t>c2</t>
  </si>
  <si>
    <t>din producţia de imobilizări</t>
  </si>
  <si>
    <t>venituri aferente costului producţiei în curs de execuţie</t>
  </si>
  <si>
    <t>f)</t>
  </si>
  <si>
    <t>alte venituri din exploatare (Rd.15+Rd.16+Rd.19+Rd.20+Rd.21), din care:</t>
  </si>
  <si>
    <t>f1)</t>
  </si>
  <si>
    <t>din amenzi şi penalităţi</t>
  </si>
  <si>
    <t>f2)</t>
  </si>
  <si>
    <t>din vânzarea activelor şi alte operaţii de capital (Rd.18+Rd.19), din care:</t>
  </si>
  <si>
    <t xml:space="preserve"> - active corporale</t>
  </si>
  <si>
    <t xml:space="preserve"> - active necorporale</t>
  </si>
  <si>
    <t>f3)</t>
  </si>
  <si>
    <t>din subvenţii pentru investiţii</t>
  </si>
  <si>
    <t>f4)</t>
  </si>
  <si>
    <t>din valorificarea certificatelor CO2</t>
  </si>
  <si>
    <t>f5)</t>
  </si>
  <si>
    <t>Venituri financiare (Rd.23+Rd.24+Rd.25+Rd.26+Rd.27), din care:</t>
  </si>
  <si>
    <t>din imobilizări financiare</t>
  </si>
  <si>
    <t>din investiţii financiare</t>
  </si>
  <si>
    <t>din diferenţe de curs</t>
  </si>
  <si>
    <t>din dobânzi</t>
  </si>
  <si>
    <t>alte venituri financiare</t>
  </si>
  <si>
    <t>CHELTUIELI TOTALE  (Rd.30+Rd.136+Rd.144)</t>
  </si>
  <si>
    <t xml:space="preserve">Cheltuieli de exploatare (Rd.31+Rd.79+Rd.86+Rd.120), din care: </t>
  </si>
  <si>
    <t xml:space="preserve">A. Cheltuieli cu bunuri şi servicii (Rd.32+Rd.40+Rd.46), din care: </t>
  </si>
  <si>
    <t>A1</t>
  </si>
  <si>
    <t>Cheltuieli privind stocurile (Rd.33+Rd.34+Rd.37+Rd.38+Rd.39),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</si>
  <si>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</si>
  <si>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</si>
  <si>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</si>
  <si>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</si>
  <si>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</si>
  <si>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</si>
  <si>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b3)</t>
  </si>
  <si>
    <t>cheltuieli cu alte materiale consumabile</t>
  </si>
  <si>
    <t>36*</t>
  </si>
  <si>
    <t>cheltuieli privind materialele de natura obiectelor de inventar</t>
  </si>
  <si>
    <t>cheltuieli privind energia şi apa</t>
  </si>
  <si>
    <t>cheltuieli privind mărfurile</t>
  </si>
  <si>
    <t>A2</t>
  </si>
  <si>
    <t xml:space="preserve">Cheltuieli privind serviciile executate de terţi (Rd.41+Rd.42+Rd.45), din care: </t>
  </si>
  <si>
    <t>cheltuieli cu întreţinerea şi reparaţiile</t>
  </si>
  <si>
    <t xml:space="preserve">b) </t>
  </si>
  <si>
    <t>cheltuieli privind chiriile (Rd.43+Rd.44) din care:</t>
  </si>
  <si>
    <t xml:space="preserve"> - către operatori cu capital integral/majoritar de stat</t>
  </si>
  <si>
    <t xml:space="preserve"> - către operatori cu capital privat</t>
  </si>
  <si>
    <t>prime de asigurare</t>
  </si>
  <si>
    <t>A3</t>
  </si>
  <si>
    <t xml:space="preserve">Cheltuieli cu alte servicii executate de terţi (Rd.47+Rd.48+Rd.50+Rd.57+Rd.62+Rd.63+Rd.67+   Rd.68+Rd.69+Rd.78), din care: </t>
  </si>
  <si>
    <t>cheltuieli cu colaboratorii</t>
  </si>
  <si>
    <t>cheltuieli privind comisioanele şi onorariul, din care:</t>
  </si>
  <si>
    <t>cheltuieli privind consultanţa juridică</t>
  </si>
  <si>
    <t>cheltuieli de protocol, reclamă şi publicitate (Rd.51+Rd.53), din care:</t>
  </si>
  <si>
    <t>c1)</t>
  </si>
  <si>
    <t>cheltuieli de protocol, din care:</t>
  </si>
  <si>
    <t xml:space="preserve"> - tichete cadou potrivit Legii nr.193/2006, cu modificările ulterioare</t>
  </si>
  <si>
    <t>c2)</t>
  </si>
  <si>
    <t>cheltuieli de reclamă şi publicitate, din care:</t>
  </si>
  <si>
    <t xml:space="preserve"> -  tichete cadou ptr. cheltuieli de reclamă şi publicitate, potrivit Legii  nr.193/2006, cu modificările ulterioare</t>
  </si>
  <si>
    <t xml:space="preserve"> - tichete cadou ptr. campanii de marketing, studiul pieţei, promovarea pe pieţe existente sau noi, potrivit Legii nr.193/2006, cu  modificările ulterioare</t>
  </si>
  <si>
    <t xml:space="preserve"> - ch.de promovare a produselor</t>
  </si>
  <si>
    <t>Ch. cu sponsorizarea (Rd.58+Rd.59+Rd.60+Rd.61), din care:</t>
  </si>
  <si>
    <t>d1)</t>
  </si>
  <si>
    <t>ch.de sponsorizare indomeniul medcal si sanatate</t>
  </si>
  <si>
    <t>d2)</t>
  </si>
  <si>
    <t>ch. de sponsorizare in domeniile educatie, invatamant,social si sport,din care:</t>
  </si>
  <si>
    <t>d3)</t>
  </si>
  <si>
    <t>pentru cluburile sportive</t>
  </si>
  <si>
    <t>d4)</t>
  </si>
  <si>
    <t>ch de sponsorizare pt alte activitati</t>
  </si>
  <si>
    <t>cheltuieli cu transportul de bunuri şi persoane</t>
  </si>
  <si>
    <r>
      <t>cheltuieli de deplasare, detaşare, transfer,</t>
    </r>
    <r>
      <rPr>
        <sz val="10"/>
        <rFont val="Arial"/>
        <family val="2"/>
      </rPr>
      <t xml:space="preserve"> din care:</t>
    </r>
  </si>
  <si>
    <t xml:space="preserve">     - cheltuieli cu diurna (Rd.65+Rd.66), din care: </t>
  </si>
  <si>
    <t xml:space="preserve">              -interna</t>
  </si>
  <si>
    <t xml:space="preserve">              -externa</t>
  </si>
  <si>
    <t>g)</t>
  </si>
  <si>
    <t>cheltuieli poştale şi taxe de telecomunicaţii</t>
  </si>
  <si>
    <t>h)</t>
  </si>
  <si>
    <t>cheltuieli cu serviciile bancare şi asimilate</t>
  </si>
  <si>
    <t>i)</t>
  </si>
  <si>
    <t>alte cheltuieli cu serviciile executate de terţi, din care:</t>
  </si>
  <si>
    <t>i1)</t>
  </si>
  <si>
    <t>cheltuieli de asigurare şi pază</t>
  </si>
  <si>
    <t>i2)</t>
  </si>
  <si>
    <t>cheltuieli privind întreţinerea şi funcţionarea tehnicii de calcul</t>
  </si>
  <si>
    <t>i3)</t>
  </si>
  <si>
    <t>cheltuieli cu pregătirea profesională</t>
  </si>
  <si>
    <t>i4)</t>
  </si>
  <si>
    <t>cheltuieli cu reevaluarea imobilizărilor corporale şi necorporale, din care:</t>
  </si>
  <si>
    <r>
      <t xml:space="preserve"> </t>
    </r>
    <r>
      <rPr>
        <sz val="10"/>
        <rFont val="Arial"/>
        <family val="2"/>
      </rPr>
      <t xml:space="preserve">     -</t>
    </r>
    <r>
      <rPr>
        <i/>
        <sz val="10"/>
        <rFont val="Arial"/>
        <family val="2"/>
      </rPr>
      <t>aferente bunurilor de natura domeniului public</t>
    </r>
  </si>
  <si>
    <t>i5)</t>
  </si>
  <si>
    <t>cheltuieli cu prestaţiile efectuate de filiale</t>
  </si>
  <si>
    <t>i6)</t>
  </si>
  <si>
    <t>cheltuieli privind recrutarea şi plasarea personalului de conducere cf. Ordonanţei de urgenţă a Guvernului nr. 109/2011</t>
  </si>
  <si>
    <t>i7)</t>
  </si>
  <si>
    <t>cheltuieli cu anunţurile privind licitaţiile şi alte anunţuri</t>
  </si>
  <si>
    <t>j)</t>
  </si>
  <si>
    <t xml:space="preserve">B  Cheltuieli cu impozite, taxe şi vărsăminte asimilate (Rd.80+Rd.81+Rd.82+Rd.83+Rd.84+Rd.85), din care: </t>
  </si>
  <si>
    <t>ch. cu taxa pt.activitatea de exploatare  a resurselor minerale</t>
  </si>
  <si>
    <t>ch. cu redevenţa pentru  concesionarea  bunurilor publice şi resursele minerale</t>
  </si>
  <si>
    <t>ch. cu taxa de licenţă</t>
  </si>
  <si>
    <t>ch. cu taxa de autorizare</t>
  </si>
  <si>
    <t>ch. cu taxa de mediu</t>
  </si>
  <si>
    <r>
      <t>cheltuieli cu alte taxe şi impozite</t>
    </r>
    <r>
      <rPr>
        <b/>
        <sz val="10"/>
        <rFont val="Arial"/>
        <family val="2"/>
      </rPr>
      <t xml:space="preserve"> </t>
    </r>
  </si>
  <si>
    <t>C. Cheltuieli cu personalul (Rd.87+Rd.100+Rd.104+Rd.113), din care:</t>
  </si>
  <si>
    <t>Cheltuieli de natură salarială (Rd.88+ Rd.92)</t>
  </si>
  <si>
    <t>Cheltuieli  cu salariile (Rd.89+Rd.90+Rd.91), din care:</t>
  </si>
  <si>
    <t xml:space="preserve"> a) salarii de bază</t>
  </si>
  <si>
    <t xml:space="preserve"> b) sporuri, prime şi alte bonificaţii aferente salariului de bază (conform CCM)</t>
  </si>
  <si>
    <t xml:space="preserve"> c) alte bonificaţii (conform CCM)</t>
  </si>
  <si>
    <t xml:space="preserve">Bonusuri (Rd.93+Rd.96+Rd.97+Rd.98+ Rd.99), din care: </t>
  </si>
  <si>
    <t>a) cheltuieli sociale prevăzute la art. 25 din Legea nr. 227/2015(in limita art.25 alin(3)lit.b) privind Codul fiscal, cu modificările şi completările ulterioare, din care:</t>
  </si>
  <si>
    <t xml:space="preserve"> - tichete de creşă, cf. Legii nr. 193/2006, cu modificările ulterioare;</t>
  </si>
  <si>
    <t xml:space="preserve"> - tichete cadou pentru cheltuieli sociale potrivit Legii nr. 193/2006, cu modificările ulterioare;</t>
  </si>
  <si>
    <t>b) tichete de masă;</t>
  </si>
  <si>
    <t>c) vouchere de vacanţă;</t>
  </si>
  <si>
    <t>d) ch. privind participarea  salariaţilor la profitul obtinut în anul precedent</t>
  </si>
  <si>
    <t>e) alte cheltuieli conform CCM.</t>
  </si>
  <si>
    <t>Alte cheltuieli cu personalul (Rd.101+Rd.102+Rd.103), din care:</t>
  </si>
  <si>
    <t>a) ch. cu plăţile compensatorii   aferente disponibilizărilor de personal</t>
  </si>
  <si>
    <t>b) ch. cu drepturile  salariale cuvenite în baza unor hotărâri judecătoreşti</t>
  </si>
  <si>
    <t>c) cheltuieli de natură salarială aferente restructurarii, privatizarii, administrator special, alte comisii si comitete</t>
  </si>
  <si>
    <t>Cheltuieli aferente contractului de mandat si a altor organe de conducere si control, comisii si comitete (Rd.105+Rd.108+Rd.111+ Rd.112), din care:</t>
  </si>
  <si>
    <t>a) pentru directori/directorat</t>
  </si>
  <si>
    <t>-componenta fixă</t>
  </si>
  <si>
    <t>-componenta variabilă</t>
  </si>
  <si>
    <t>b) pentru consiliul de administraţie/consiliul de supraveghere, din care:</t>
  </si>
  <si>
    <t>c) pentru AGA şi cenzori</t>
  </si>
  <si>
    <t>d) pentru alte comisii şi comitete constituite potrivit legii</t>
  </si>
  <si>
    <t xml:space="preserve">Cheltuieli cu contributiile datorate de angajator </t>
  </si>
  <si>
    <t>D. Alte cheltuieli de exploatare (Rd.115+Rd.118+Rd.119+Rd.120+Rd.121+Rd.122), din care:</t>
  </si>
  <si>
    <r>
      <t xml:space="preserve">cheltuieli cu majorări şi penalităţi </t>
    </r>
    <r>
      <rPr>
        <b/>
        <sz val="10"/>
        <color indexed="30"/>
        <rFont val="Arial"/>
        <family val="2"/>
      </rPr>
      <t>(Rd.116+Rd.117</t>
    </r>
    <r>
      <rPr>
        <b/>
        <sz val="10"/>
        <rFont val="Arial"/>
        <family val="2"/>
      </rPr>
      <t>), din care:</t>
    </r>
  </si>
  <si>
    <t xml:space="preserve">     - către bugetul general consolidat</t>
  </si>
  <si>
    <t xml:space="preserve">     - către alţi creditori</t>
  </si>
  <si>
    <t>cheltuieli privind activele imobilizate</t>
  </si>
  <si>
    <t>cheltuieli aferente transferurilor pentru plata personalului</t>
  </si>
  <si>
    <t>ch. cu amortizarea imobilizărilor corporale şi necorporale</t>
  </si>
  <si>
    <t xml:space="preserve">f) </t>
  </si>
  <si>
    <r>
      <t>ajustări şi deprecieri pentru pierdere de valoare şi provizioane (</t>
    </r>
    <r>
      <rPr>
        <b/>
        <sz val="10"/>
        <color indexed="30"/>
        <rFont val="Arial"/>
        <family val="2"/>
      </rPr>
      <t>Rd.123-Rd.126</t>
    </r>
    <r>
      <rPr>
        <b/>
        <sz val="10"/>
        <rFont val="Arial"/>
        <family val="2"/>
      </rPr>
      <t>), din care:</t>
    </r>
  </si>
  <si>
    <t xml:space="preserve">cheltuieli privind ajustările şi provizioanele </t>
  </si>
  <si>
    <t>f1.1)</t>
  </si>
  <si>
    <t xml:space="preserve">-provizioane privind participarea la profit a salariaţilor </t>
  </si>
  <si>
    <t>f1.2)</t>
  </si>
  <si>
    <t>- provizioane in legatura cu contractul de mandat</t>
  </si>
  <si>
    <t>venituri din provizioane şi ajustări pentru depreciere sau pierderi de valoare , din care:</t>
  </si>
  <si>
    <t>f2.1)</t>
  </si>
  <si>
    <t>din anularea provizioanelor (Rd.128+Rd.129+Rd.130), din care:</t>
  </si>
  <si>
    <t xml:space="preserve"> - din participarea salariaţilor la profit</t>
  </si>
  <si>
    <t xml:space="preserve"> - din deprecierea imobilizărilor corporale şi a activelor circulante</t>
  </si>
  <si>
    <t xml:space="preserve"> - venituri din alte provizioane</t>
  </si>
  <si>
    <r>
      <t>Cheltuieli financiare (</t>
    </r>
    <r>
      <rPr>
        <b/>
        <sz val="10"/>
        <color indexed="30"/>
        <rFont val="Arial"/>
        <family val="2"/>
      </rPr>
      <t>Rd.132+Rd.135+Rd.138</t>
    </r>
    <r>
      <rPr>
        <b/>
        <sz val="10"/>
        <rFont val="Arial"/>
        <family val="2"/>
      </rPr>
      <t xml:space="preserve">), din care: </t>
    </r>
  </si>
  <si>
    <t>cheltuieli privind dobânzile (Rd.133+Rd.134), din care:</t>
  </si>
  <si>
    <t>aferente creditelor pentru investiţii</t>
  </si>
  <si>
    <t>aferente creditelor pentru activitatea curentă</t>
  </si>
  <si>
    <t>cheltuieli din diferenţe de curs valutar (Rd.136+Rd.137), din care:</t>
  </si>
  <si>
    <t>alte cheltuieli financiare</t>
  </si>
  <si>
    <t>REZULTATUL BRUT (profit/pierdere)   (Rd.1-Rd.29)</t>
  </si>
  <si>
    <t>venituri neimpozabile</t>
  </si>
  <si>
    <t>cheltuieli nedeductibile fiscal</t>
  </si>
  <si>
    <t>Venituri totale din exploatare  ,din care:(rd.2)</t>
  </si>
  <si>
    <t>venituri din subventii si transferuri</t>
  </si>
  <si>
    <t>alte venituri care nu se iau in calcul la determinarea productivitatii muncii,cf Legii anuale a bugetului de stat</t>
  </si>
  <si>
    <t>Cheltuieli de natură salarială (Rd.87),din care:**)</t>
  </si>
  <si>
    <t>Cheltuieli  cu salariile (Rd.88)</t>
  </si>
  <si>
    <t xml:space="preserve">Nr.mediu de salariaţi </t>
  </si>
  <si>
    <t>Castigul mediu lunar pe salariat determinat pe baza cheltuielilor de natura salariala              [(Rd.147-Rd.93-Rd98/rd.153]/12*1000</t>
  </si>
  <si>
    <t xml:space="preserve"> b)</t>
  </si>
  <si>
    <t>Câştigul mediu  lunar pe salariat (lei/persoană) determinat pe baza cheltuielilor de natură salarială, recalculat cf Legii anuale a bugetului de stat</t>
  </si>
  <si>
    <t>Productivitatea muncii în unităţi valorice pe total personal mediu (lei/persoană) (Rd.2/Rd.153)</t>
  </si>
  <si>
    <t>Productivitatea muncii în unităţi valorice pe total personal mediu recalculat cf Legii anuale a bugetului de stat</t>
  </si>
  <si>
    <t>Productivitatea muncii în unităţi fizice pe total personal mediu (cantitate produse finite/persoană) W=QPF/Rd.153</t>
  </si>
  <si>
    <t>Elemente de calcul a productivitatii muncii in  unităţi fizice, din care</t>
  </si>
  <si>
    <t xml:space="preserve"> - cantitatea de produse finite (QPF)</t>
  </si>
  <si>
    <t xml:space="preserve"> - pret mediu (p)</t>
  </si>
  <si>
    <t xml:space="preserve"> - valoare=QPF x  p</t>
  </si>
  <si>
    <t xml:space="preserve"> - pondere in venituri totale de exploatare =   Rd.159/Rd.2</t>
  </si>
  <si>
    <t xml:space="preserve">Creanţe restante, din care: </t>
  </si>
  <si>
    <t xml:space="preserve"> - de la operatori cu capital integral/majoritar de stat</t>
  </si>
  <si>
    <t xml:space="preserve"> - de la operatori cu capital privat</t>
  </si>
  <si>
    <t xml:space="preserve"> - de la bugetul de stat</t>
  </si>
  <si>
    <t xml:space="preserve"> - de la bugetul local</t>
  </si>
  <si>
    <t xml:space="preserve"> - de la alte entitati</t>
  </si>
  <si>
    <t>Credite pt finantarea activitatii curente(soldul ramas de rambursat)</t>
  </si>
  <si>
    <t xml:space="preserve">          ADMINISTRATOR/DIRECTOR GENERAL</t>
  </si>
  <si>
    <t xml:space="preserve">        DIRECTOR DEZVOLTARE</t>
  </si>
  <si>
    <t xml:space="preserve"> MARIN MARIAN VIOREL</t>
  </si>
  <si>
    <t>PT. DIRECTOR ECONOMIC</t>
  </si>
  <si>
    <t xml:space="preserve">      CRACIUN STEFANIA</t>
  </si>
  <si>
    <t>Anexa nr.3</t>
  </si>
  <si>
    <t>Gradul de realizare a veniturilor totale</t>
  </si>
  <si>
    <t>Mii lei</t>
  </si>
  <si>
    <t xml:space="preserve">Nr </t>
  </si>
  <si>
    <t xml:space="preserve">INDICATORI </t>
  </si>
  <si>
    <t>Prevederi an 2018</t>
  </si>
  <si>
    <t>%        4=3/2</t>
  </si>
  <si>
    <t>Prevederi an 2019</t>
  </si>
  <si>
    <t>%        7=6/5</t>
  </si>
  <si>
    <t>Crt</t>
  </si>
  <si>
    <t>Aprobat</t>
  </si>
  <si>
    <t>Realizat</t>
  </si>
  <si>
    <t>Venituri totale (rd.1+rd.2+rd.3), din care:</t>
  </si>
  <si>
    <t xml:space="preserve">Venituri din exploatare </t>
  </si>
  <si>
    <t>2.</t>
  </si>
  <si>
    <t>3.</t>
  </si>
  <si>
    <t xml:space="preserve">                                                                           </t>
  </si>
  <si>
    <t xml:space="preserve">  ADMINISTRATOR/DIRECTOR GENERAL</t>
  </si>
  <si>
    <t xml:space="preserve">                    DIRECTOR DEZVOLTARE</t>
  </si>
  <si>
    <t>Anexa nr.4</t>
  </si>
  <si>
    <t>Programul de investiţii, dotări şi sursele de finanţare</t>
  </si>
  <si>
    <t>Data finalizării investiţiei</t>
  </si>
  <si>
    <t>An precedent 2019</t>
  </si>
  <si>
    <t>Valoare</t>
  </si>
  <si>
    <t>Realizat/ Preliminat</t>
  </si>
  <si>
    <t>Aprobat an curent 2020</t>
  </si>
  <si>
    <t>An 2021</t>
  </si>
  <si>
    <t>An 2022</t>
  </si>
  <si>
    <t>I</t>
  </si>
  <si>
    <t>Surse proprii, din care:</t>
  </si>
  <si>
    <t xml:space="preserve">  a) - amortizare</t>
  </si>
  <si>
    <t xml:space="preserve">  b) – profit 2018</t>
  </si>
  <si>
    <t xml:space="preserve">  c) – profit 2019</t>
  </si>
  <si>
    <t xml:space="preserve">  d) – profit 2020</t>
  </si>
  <si>
    <t xml:space="preserve">  e)-profit 2021</t>
  </si>
  <si>
    <t xml:space="preserve">  f)-profit 2022</t>
  </si>
  <si>
    <t xml:space="preserve"> g) – alte rezerve</t>
  </si>
  <si>
    <t>i)-capitalizare dividende 2018</t>
  </si>
  <si>
    <t>j)-capitalizare dividende 2019</t>
  </si>
  <si>
    <t>Credite bancare, din care:</t>
  </si>
  <si>
    <t xml:space="preserve">  a) - interne</t>
  </si>
  <si>
    <t xml:space="preserve">  b) - externe</t>
  </si>
  <si>
    <t xml:space="preserve">Alte surse, din care: </t>
  </si>
  <si>
    <t xml:space="preserve">  - capitalizare dividende 2017</t>
  </si>
  <si>
    <t xml:space="preserve">  - (denumire sursă)</t>
  </si>
  <si>
    <t>CHELTUIELI PENTRU INVESTIŢII, din care:</t>
  </si>
  <si>
    <t>Investiţii în curs, din care:</t>
  </si>
  <si>
    <t>a) pentru bunurile proprietatea privata a operatorului economic:</t>
  </si>
  <si>
    <t xml:space="preserve">   - Sistem supraveghere-( Piata Centrala,Cv. Noua Big,Gara, Valea Rosie si Targ Municipal)</t>
  </si>
  <si>
    <t xml:space="preserve">   - (denumire obiectiv)</t>
  </si>
  <si>
    <t>b) pentru bunurile de natura domeniului public al statului sau al unităţii administrativ teritoriale:</t>
  </si>
  <si>
    <t>c) pentru bunurile de natura domeniului privat al statului sau al unităţii administrativ teritoriale:</t>
  </si>
  <si>
    <t>_(denumire obiectiv)</t>
  </si>
  <si>
    <t>d) pentru bunurile luate în concesiune, închiriate sau în locaţie de gestiune, exclusiv cele din domeniul public sau privat al statului sau al unităţii administrativ teritoriale:</t>
  </si>
  <si>
    <t>Investiţii noi, din care:</t>
  </si>
  <si>
    <t xml:space="preserve">   - Hale comercializare produse second hand Targ Municipal(SF)</t>
  </si>
  <si>
    <t xml:space="preserve">   - Hale comercializare produse second hand Targ Municipal(PT DE siexecutie)</t>
  </si>
  <si>
    <t xml:space="preserve">   Modernizare Piata Brazda lui Novac (SF)</t>
  </si>
  <si>
    <t xml:space="preserve">  Modernizare Piata Brazda lui Novac (PT+DE)</t>
  </si>
  <si>
    <t>01,10,2020</t>
  </si>
  <si>
    <t xml:space="preserve">  Modernizare Piata Ciuperca (SF)</t>
  </si>
  <si>
    <t xml:space="preserve">   -  Modernizare Piata Ciuperca (PT,DE si executie)</t>
  </si>
  <si>
    <t xml:space="preserve">   - Alimentare cu energie electrica spatii legume-fructeTarg Municipal</t>
  </si>
  <si>
    <t xml:space="preserve">   - Canalizare-alimentare cu apa spatii legume fructe Targ Municipal </t>
  </si>
  <si>
    <t xml:space="preserve">   - Realizare pardoseala  Piata Valea Rosie </t>
  </si>
  <si>
    <t>01,06,2020</t>
  </si>
  <si>
    <t xml:space="preserve"> - Realizare pardoseala  Piata Centrala </t>
  </si>
  <si>
    <t>Canalizare  (proprietate R.A.T. Craiova)</t>
  </si>
  <si>
    <t>01,04,2020</t>
  </si>
  <si>
    <t>Imprejmuire si porti  (proprietate R.A.T. Craiova)</t>
  </si>
  <si>
    <t>Alimentare cu apa  (proprietate R.A.T. Craiova)</t>
  </si>
  <si>
    <t>Imprejmuire patinoar Autobaza II plus inv (proprietate R.A.T. Craiova)</t>
  </si>
  <si>
    <t>Imprejmuire de gaze Autobaza II  (proprietate R.A.T. Craiova)</t>
  </si>
  <si>
    <t xml:space="preserve">   -  Piata Brazda lui Novac (executie)</t>
  </si>
  <si>
    <t xml:space="preserve">   -  Piata Valea Rosie (SF,PT,DE))</t>
  </si>
  <si>
    <t xml:space="preserve">   -  Piata Valea Rosie (executie)</t>
  </si>
  <si>
    <t>Investiţii efectuate la imobilizările corporale existente (modernizări), din care:</t>
  </si>
  <si>
    <t xml:space="preserve">   - Modernizare Piata Brazda lui Novac (SF)</t>
  </si>
  <si>
    <t xml:space="preserve">   - Modernizare Piata Ciuperca (SF)</t>
  </si>
  <si>
    <t>Dotări (alte achiziţii de imobilizări corporale)</t>
  </si>
  <si>
    <t>Sistem bariere parcare  Piata Centrala- V.Alecsandri</t>
  </si>
  <si>
    <t>Sistem bariere parcare  Piata Centrala- N.Balcescu</t>
  </si>
  <si>
    <t xml:space="preserve">   Sistem parcare inteligenta Targ Municipal</t>
  </si>
  <si>
    <t xml:space="preserve">   -Program achizitii publice</t>
  </si>
  <si>
    <t xml:space="preserve">   - Autoutilitara intretinere </t>
  </si>
  <si>
    <t xml:space="preserve">   - Cabina dubla grup sanitar P.Ciuperca</t>
  </si>
  <si>
    <t xml:space="preserve">   - Cabina taxare Targ Municipal</t>
  </si>
  <si>
    <t xml:space="preserve">   - Autovehicul intretinere si control piete</t>
  </si>
  <si>
    <t>Container monobloc comercializare produse lactate Targ 1Mai</t>
  </si>
  <si>
    <t>Cabina taxare Ciuperca</t>
  </si>
  <si>
    <t>Imprimanta de format mare multifunctionala</t>
  </si>
  <si>
    <t>Ciocan demolator (Pikamer)</t>
  </si>
  <si>
    <t>Rambursări de rate aferente creditelor pentru investiţii, din care:</t>
  </si>
  <si>
    <t xml:space="preserve">   a) - interne</t>
  </si>
  <si>
    <t xml:space="preserve">   b)- externe</t>
  </si>
  <si>
    <t>ADMINISTRATOR/DIRECTOR GENERAL</t>
  </si>
  <si>
    <t xml:space="preserve">                                       DIRECTOR TEHNIC</t>
  </si>
  <si>
    <t xml:space="preserve">            MARACINE ALIN MADALIN</t>
  </si>
  <si>
    <t xml:space="preserve">  DIRECTOR DEZVOLTARE</t>
  </si>
  <si>
    <t xml:space="preserve">PT.DIRECTOR  ECONOMIC </t>
  </si>
  <si>
    <t xml:space="preserve">                     MARIN MARIAN VIOREL</t>
  </si>
  <si>
    <t>Anexa nr.5</t>
  </si>
  <si>
    <t xml:space="preserve">Măsuri de îmbunătăţire a rezultatului brut şi reducere a plăţilor restante </t>
  </si>
  <si>
    <t>Nr.crt.</t>
  </si>
  <si>
    <t>Măsuri</t>
  </si>
  <si>
    <t>Termen de realizare</t>
  </si>
  <si>
    <t>an precedent 2019</t>
  </si>
  <si>
    <t>an curent 2020</t>
  </si>
  <si>
    <t xml:space="preserve"> Preliminat / Realizat</t>
  </si>
  <si>
    <t xml:space="preserve">  Influenţe (+/-) </t>
  </si>
  <si>
    <t xml:space="preserve"> Influenţe   (+/-)</t>
  </si>
  <si>
    <t xml:space="preserve"> Influenţe  (+/-)</t>
  </si>
  <si>
    <t>Rezultat brut (+/-)</t>
  </si>
  <si>
    <t xml:space="preserve">Plăţi restante </t>
  </si>
  <si>
    <t>Rezultat brut</t>
  </si>
  <si>
    <t>Pct. I</t>
  </si>
  <si>
    <t>Cresterea veniturilor</t>
  </si>
  <si>
    <t>+50</t>
  </si>
  <si>
    <t>+51</t>
  </si>
  <si>
    <t>TOTAL Pct. I</t>
  </si>
  <si>
    <t>Pct. II</t>
  </si>
  <si>
    <t>Cauze care diminuează efectul măsurilor prevăzute la Pct. I</t>
  </si>
  <si>
    <t>Crestere preturi si tarife</t>
  </si>
  <si>
    <t>Solutionare litigiu cu S.C TEXIND S.A</t>
  </si>
  <si>
    <t>TOTAL Pct. II</t>
  </si>
  <si>
    <t>Pct. III</t>
  </si>
  <si>
    <t>TOTAL GENERAL Pct. I + Pct. II</t>
  </si>
  <si>
    <t xml:space="preserve">          MARACINE ALIN MADALIN</t>
  </si>
  <si>
    <t>AL SC PIEŢE ŞI TÂRGURI SRL</t>
  </si>
  <si>
    <t>ANEXA</t>
  </si>
  <si>
    <t>la Hotărârea nr. 45/14.02.2020</t>
  </si>
  <si>
    <t>PREŞEDINTE DE ŞEDINŢĂ,</t>
  </si>
  <si>
    <t>STELIAN BĂRĂGAN</t>
  </si>
  <si>
    <t>Buget aprobat an curent 2020</t>
  </si>
</sst>
</file>

<file path=xl/styles.xml><?xml version="1.0" encoding="utf-8"?>
<styleSheet xmlns="http://schemas.openxmlformats.org/spreadsheetml/2006/main">
  <fonts count="42"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30"/>
      <name val="Arial"/>
      <family val="2"/>
    </font>
    <font>
      <b/>
      <sz val="10"/>
      <color indexed="3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4" fillId="0" borderId="0"/>
    <xf numFmtId="0" fontId="39" fillId="23" borderId="7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4" fillId="0" borderId="0"/>
  </cellStyleXfs>
  <cellXfs count="375">
    <xf numFmtId="0" fontId="0" fillId="0" borderId="0" xfId="0"/>
    <xf numFmtId="0" fontId="19" fillId="24" borderId="0" xfId="43" applyFont="1" applyFill="1" applyAlignment="1">
      <alignment horizontal="left" vertical="center"/>
    </xf>
    <xf numFmtId="0" fontId="19" fillId="24" borderId="0" xfId="43" applyFont="1" applyFill="1" applyAlignment="1">
      <alignment horizontal="center" vertical="center"/>
    </xf>
    <xf numFmtId="0" fontId="19" fillId="24" borderId="0" xfId="43" applyFont="1" applyFill="1" applyBorder="1" applyAlignment="1">
      <alignment horizontal="center" vertical="center"/>
    </xf>
    <xf numFmtId="0" fontId="19" fillId="24" borderId="0" xfId="43" applyFont="1" applyFill="1" applyAlignment="1">
      <alignment wrapText="1"/>
    </xf>
    <xf numFmtId="0" fontId="20" fillId="0" borderId="0" xfId="43" applyFont="1" applyFill="1" applyAlignment="1">
      <alignment horizontal="center"/>
    </xf>
    <xf numFmtId="0" fontId="19" fillId="24" borderId="0" xfId="43" applyFont="1" applyFill="1" applyAlignment="1">
      <alignment horizontal="center"/>
    </xf>
    <xf numFmtId="0" fontId="19" fillId="0" borderId="0" xfId="43" applyFont="1" applyFill="1"/>
    <xf numFmtId="0" fontId="14" fillId="0" borderId="0" xfId="43" applyFont="1" applyFill="1" applyBorder="1"/>
    <xf numFmtId="0" fontId="14" fillId="0" borderId="0" xfId="43" applyFont="1" applyFill="1" applyBorder="1" applyAlignment="1">
      <alignment horizontal="center"/>
    </xf>
    <xf numFmtId="0" fontId="20" fillId="0" borderId="0" xfId="43" applyFont="1" applyFill="1" applyBorder="1" applyAlignment="1">
      <alignment horizontal="center"/>
    </xf>
    <xf numFmtId="0" fontId="19" fillId="24" borderId="0" xfId="43" applyFont="1" applyFill="1" applyBorder="1" applyAlignment="1">
      <alignment horizontal="center"/>
    </xf>
    <xf numFmtId="0" fontId="19" fillId="0" borderId="0" xfId="43" applyFont="1" applyFill="1" applyBorder="1"/>
    <xf numFmtId="0" fontId="20" fillId="0" borderId="0" xfId="43" applyFont="1" applyFill="1" applyBorder="1"/>
    <xf numFmtId="0" fontId="19" fillId="0" borderId="0" xfId="43" applyFont="1" applyFill="1" applyBorder="1" applyAlignment="1">
      <alignment horizontal="center" vertical="center"/>
    </xf>
    <xf numFmtId="0" fontId="19" fillId="0" borderId="0" xfId="43" applyFont="1" applyFill="1" applyBorder="1" applyAlignment="1">
      <alignment vertical="center"/>
    </xf>
    <xf numFmtId="0" fontId="19" fillId="0" borderId="0" xfId="43" applyFont="1" applyFill="1" applyBorder="1" applyAlignment="1">
      <alignment wrapText="1"/>
    </xf>
    <xf numFmtId="0" fontId="22" fillId="0" borderId="10" xfId="43" applyFont="1" applyFill="1" applyBorder="1" applyAlignment="1">
      <alignment horizontal="center" vertical="center"/>
    </xf>
    <xf numFmtId="0" fontId="22" fillId="0" borderId="0" xfId="43" applyFont="1" applyFill="1" applyBorder="1" applyAlignment="1">
      <alignment vertical="center"/>
    </xf>
    <xf numFmtId="0" fontId="22" fillId="0" borderId="10" xfId="43" applyFont="1" applyFill="1" applyBorder="1" applyAlignment="1">
      <alignment wrapText="1"/>
    </xf>
    <xf numFmtId="0" fontId="20" fillId="0" borderId="10" xfId="43" applyFont="1" applyFill="1" applyBorder="1" applyAlignment="1">
      <alignment horizontal="center"/>
    </xf>
    <xf numFmtId="0" fontId="22" fillId="24" borderId="10" xfId="43" applyFont="1" applyFill="1" applyBorder="1" applyAlignment="1">
      <alignment horizontal="center"/>
    </xf>
    <xf numFmtId="0" fontId="22" fillId="0" borderId="0" xfId="43" applyFont="1" applyFill="1" applyBorder="1"/>
    <xf numFmtId="0" fontId="20" fillId="0" borderId="11" xfId="43" applyFont="1" applyFill="1" applyBorder="1" applyAlignment="1">
      <alignment horizontal="center" vertical="center" wrapText="1"/>
    </xf>
    <xf numFmtId="0" fontId="20" fillId="0" borderId="11" xfId="37" applyFont="1" applyFill="1" applyBorder="1" applyAlignment="1">
      <alignment horizontal="center" vertical="center"/>
    </xf>
    <xf numFmtId="0" fontId="23" fillId="0" borderId="11" xfId="43" applyFont="1" applyFill="1" applyBorder="1" applyAlignment="1">
      <alignment horizontal="center" vertical="center" wrapText="1"/>
    </xf>
    <xf numFmtId="0" fontId="23" fillId="0" borderId="11" xfId="43" applyFont="1" applyFill="1" applyBorder="1" applyAlignment="1">
      <alignment horizontal="center" wrapText="1"/>
    </xf>
    <xf numFmtId="0" fontId="23" fillId="24" borderId="11" xfId="43" applyFont="1" applyFill="1" applyBorder="1" applyAlignment="1">
      <alignment horizontal="center" wrapText="1"/>
    </xf>
    <xf numFmtId="0" fontId="23" fillId="0" borderId="11" xfId="43" applyFont="1" applyFill="1" applyBorder="1" applyAlignment="1">
      <alignment horizontal="center"/>
    </xf>
    <xf numFmtId="0" fontId="20" fillId="0" borderId="11" xfId="43" applyFont="1" applyFill="1" applyBorder="1" applyAlignment="1">
      <alignment horizontal="left" vertical="center" wrapText="1"/>
    </xf>
    <xf numFmtId="0" fontId="20" fillId="0" borderId="11" xfId="43" applyFont="1" applyFill="1" applyBorder="1" applyAlignment="1">
      <alignment vertical="center" wrapText="1"/>
    </xf>
    <xf numFmtId="0" fontId="20" fillId="0" borderId="11" xfId="43" applyFont="1" applyFill="1" applyBorder="1" applyAlignment="1">
      <alignment horizontal="left" vertical="top" wrapText="1"/>
    </xf>
    <xf numFmtId="0" fontId="14" fillId="0" borderId="11" xfId="43" applyFont="1" applyFill="1" applyBorder="1" applyAlignment="1">
      <alignment horizontal="center" wrapText="1"/>
    </xf>
    <xf numFmtId="0" fontId="24" fillId="24" borderId="11" xfId="43" applyFont="1" applyFill="1" applyBorder="1" applyAlignment="1">
      <alignment horizontal="center" wrapText="1"/>
    </xf>
    <xf numFmtId="0" fontId="24" fillId="0" borderId="11" xfId="43" applyFont="1" applyFill="1" applyBorder="1" applyAlignment="1">
      <alignment horizontal="center" wrapText="1"/>
    </xf>
    <xf numFmtId="2" fontId="24" fillId="0" borderId="11" xfId="43" applyNumberFormat="1" applyFont="1" applyFill="1" applyBorder="1" applyAlignment="1">
      <alignment horizontal="center" wrapText="1"/>
    </xf>
    <xf numFmtId="1" fontId="24" fillId="0" borderId="11" xfId="43" applyNumberFormat="1" applyFont="1" applyFill="1" applyBorder="1" applyAlignment="1">
      <alignment horizontal="center" wrapText="1"/>
    </xf>
    <xf numFmtId="2" fontId="14" fillId="0" borderId="11" xfId="43" applyNumberFormat="1" applyFont="1" applyFill="1" applyBorder="1"/>
    <xf numFmtId="0" fontId="20" fillId="0" borderId="12" xfId="37" applyFont="1" applyFill="1" applyBorder="1" applyAlignment="1">
      <alignment vertical="top" wrapText="1"/>
    </xf>
    <xf numFmtId="0" fontId="20" fillId="0" borderId="14" xfId="43" applyFont="1" applyFill="1" applyBorder="1" applyAlignment="1">
      <alignment vertical="center" wrapText="1"/>
    </xf>
    <xf numFmtId="0" fontId="20" fillId="0" borderId="15" xfId="43" applyFont="1" applyFill="1" applyBorder="1" applyAlignment="1">
      <alignment vertical="center" wrapText="1"/>
    </xf>
    <xf numFmtId="0" fontId="20" fillId="0" borderId="13" xfId="43" applyFont="1" applyFill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20" fillId="0" borderId="17" xfId="37" applyFont="1" applyFill="1" applyBorder="1" applyAlignment="1">
      <alignment vertical="center"/>
    </xf>
    <xf numFmtId="0" fontId="20" fillId="0" borderId="18" xfId="37" applyFont="1" applyFill="1" applyBorder="1" applyAlignment="1">
      <alignment horizontal="left" vertical="center" wrapText="1"/>
    </xf>
    <xf numFmtId="0" fontId="20" fillId="0" borderId="14" xfId="43" applyFont="1" applyFill="1" applyBorder="1" applyAlignment="1">
      <alignment horizontal="left" vertical="center" wrapText="1"/>
    </xf>
    <xf numFmtId="0" fontId="14" fillId="0" borderId="11" xfId="43" applyFont="1" applyFill="1" applyBorder="1" applyAlignment="1">
      <alignment horizontal="left" vertical="top" wrapText="1"/>
    </xf>
    <xf numFmtId="0" fontId="14" fillId="0" borderId="19" xfId="0" applyFont="1" applyBorder="1" applyAlignment="1">
      <alignment vertical="top" wrapText="1"/>
    </xf>
    <xf numFmtId="0" fontId="20" fillId="0" borderId="0" xfId="43" applyFont="1" applyFill="1" applyBorder="1" applyAlignment="1">
      <alignment vertical="center" wrapText="1"/>
    </xf>
    <xf numFmtId="0" fontId="24" fillId="0" borderId="11" xfId="43" applyFont="1" applyFill="1" applyBorder="1" applyAlignment="1">
      <alignment horizontal="center"/>
    </xf>
    <xf numFmtId="0" fontId="24" fillId="24" borderId="11" xfId="43" applyFont="1" applyFill="1" applyBorder="1" applyAlignment="1">
      <alignment horizontal="center"/>
    </xf>
    <xf numFmtId="0" fontId="14" fillId="0" borderId="11" xfId="43" applyFont="1" applyFill="1" applyBorder="1" applyAlignment="1">
      <alignment horizontal="center" vertical="center" wrapText="1"/>
    </xf>
    <xf numFmtId="2" fontId="24" fillId="24" borderId="11" xfId="43" applyNumberFormat="1" applyFont="1" applyFill="1" applyBorder="1" applyAlignment="1">
      <alignment horizontal="center" wrapText="1"/>
    </xf>
    <xf numFmtId="2" fontId="24" fillId="0" borderId="11" xfId="43" applyNumberFormat="1" applyFont="1" applyFill="1" applyBorder="1" applyAlignment="1">
      <alignment horizontal="center"/>
    </xf>
    <xf numFmtId="2" fontId="24" fillId="24" borderId="11" xfId="43" applyNumberFormat="1" applyFont="1" applyFill="1" applyBorder="1" applyAlignment="1">
      <alignment horizontal="center"/>
    </xf>
    <xf numFmtId="0" fontId="20" fillId="0" borderId="0" xfId="43" applyFont="1" applyFill="1" applyBorder="1" applyAlignment="1">
      <alignment horizontal="center" vertical="center"/>
    </xf>
    <xf numFmtId="0" fontId="14" fillId="0" borderId="0" xfId="43" applyFont="1" applyFill="1" applyBorder="1" applyAlignment="1">
      <alignment horizontal="center" vertical="center"/>
    </xf>
    <xf numFmtId="0" fontId="20" fillId="0" borderId="0" xfId="43" applyFont="1" applyFill="1" applyBorder="1" applyAlignment="1">
      <alignment vertical="center"/>
    </xf>
    <xf numFmtId="0" fontId="14" fillId="0" borderId="0" xfId="43" applyFont="1" applyFill="1" applyBorder="1" applyAlignment="1">
      <alignment horizontal="left" vertical="top" wrapText="1"/>
    </xf>
    <xf numFmtId="0" fontId="14" fillId="24" borderId="0" xfId="43" applyFont="1" applyFill="1" applyBorder="1" applyAlignment="1">
      <alignment horizontal="center"/>
    </xf>
    <xf numFmtId="0" fontId="14" fillId="0" borderId="0" xfId="43" applyFont="1" applyFill="1" applyBorder="1" applyAlignment="1">
      <alignment vertical="center"/>
    </xf>
    <xf numFmtId="0" fontId="14" fillId="0" borderId="0" xfId="43" applyFont="1" applyFill="1" applyBorder="1" applyAlignment="1">
      <alignment wrapText="1"/>
    </xf>
    <xf numFmtId="0" fontId="20" fillId="0" borderId="0" xfId="37" applyFont="1" applyFill="1" applyBorder="1" applyAlignment="1">
      <alignment horizontal="center" vertical="center" wrapText="1"/>
    </xf>
    <xf numFmtId="0" fontId="14" fillId="0" borderId="0" xfId="37" applyFont="1" applyFill="1" applyBorder="1" applyAlignment="1">
      <alignment horizontal="center"/>
    </xf>
    <xf numFmtId="0" fontId="14" fillId="0" borderId="0" xfId="0" applyFont="1"/>
    <xf numFmtId="0" fontId="20" fillId="0" borderId="0" xfId="37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25" fillId="0" borderId="0" xfId="37" applyFont="1" applyFill="1" applyBorder="1" applyAlignment="1">
      <alignment horizontal="center" wrapText="1"/>
    </xf>
    <xf numFmtId="0" fontId="20" fillId="24" borderId="0" xfId="43" applyFont="1" applyFill="1" applyAlignment="1">
      <alignment horizontal="center"/>
    </xf>
    <xf numFmtId="0" fontId="14" fillId="24" borderId="0" xfId="43" applyFont="1" applyFill="1"/>
    <xf numFmtId="0" fontId="14" fillId="24" borderId="0" xfId="43" applyFont="1" applyFill="1" applyBorder="1"/>
    <xf numFmtId="0" fontId="19" fillId="24" borderId="0" xfId="43" applyFont="1" applyFill="1"/>
    <xf numFmtId="0" fontId="19" fillId="24" borderId="0" xfId="43" applyFont="1" applyFill="1" applyBorder="1" applyAlignment="1">
      <alignment wrapText="1"/>
    </xf>
    <xf numFmtId="0" fontId="20" fillId="24" borderId="0" xfId="43" applyFont="1" applyFill="1" applyBorder="1" applyAlignment="1">
      <alignment horizontal="center"/>
    </xf>
    <xf numFmtId="0" fontId="19" fillId="24" borderId="0" xfId="43" applyFont="1" applyFill="1" applyBorder="1"/>
    <xf numFmtId="0" fontId="21" fillId="24" borderId="0" xfId="43" applyFont="1" applyFill="1" applyBorder="1"/>
    <xf numFmtId="0" fontId="19" fillId="24" borderId="0" xfId="37" applyFont="1" applyFill="1" applyBorder="1" applyAlignment="1">
      <alignment horizontal="center" vertical="center"/>
    </xf>
    <xf numFmtId="0" fontId="19" fillId="24" borderId="0" xfId="37" applyFont="1" applyFill="1" applyBorder="1" applyAlignment="1">
      <alignment wrapText="1"/>
    </xf>
    <xf numFmtId="0" fontId="20" fillId="24" borderId="0" xfId="37" applyFont="1" applyFill="1" applyBorder="1" applyAlignment="1">
      <alignment horizontal="center"/>
    </xf>
    <xf numFmtId="0" fontId="19" fillId="24" borderId="0" xfId="37" applyFont="1" applyFill="1" applyBorder="1"/>
    <xf numFmtId="0" fontId="22" fillId="24" borderId="0" xfId="37" applyFont="1" applyFill="1" applyBorder="1" applyAlignment="1">
      <alignment horizontal="center" vertical="center"/>
    </xf>
    <xf numFmtId="0" fontId="22" fillId="24" borderId="0" xfId="37" applyFont="1" applyFill="1" applyBorder="1" applyAlignment="1">
      <alignment wrapText="1"/>
    </xf>
    <xf numFmtId="0" fontId="26" fillId="24" borderId="0" xfId="37" applyFont="1" applyFill="1" applyBorder="1" applyAlignment="1">
      <alignment horizontal="center"/>
    </xf>
    <xf numFmtId="0" fontId="22" fillId="24" borderId="0" xfId="37" applyFont="1" applyFill="1" applyBorder="1"/>
    <xf numFmtId="0" fontId="20" fillId="24" borderId="12" xfId="37" applyFont="1" applyFill="1" applyBorder="1" applyAlignment="1">
      <alignment horizontal="center" vertical="center" wrapText="1"/>
    </xf>
    <xf numFmtId="0" fontId="20" fillId="24" borderId="17" xfId="37" applyFont="1" applyFill="1" applyBorder="1" applyAlignment="1">
      <alignment horizontal="center" vertical="center" wrapText="1"/>
    </xf>
    <xf numFmtId="0" fontId="20" fillId="24" borderId="12" xfId="37" applyFont="1" applyFill="1" applyBorder="1" applyAlignment="1">
      <alignment horizontal="center" vertical="center"/>
    </xf>
    <xf numFmtId="0" fontId="20" fillId="24" borderId="21" xfId="37" applyFont="1" applyFill="1" applyBorder="1" applyAlignment="1">
      <alignment horizontal="center" vertical="center"/>
    </xf>
    <xf numFmtId="0" fontId="14" fillId="24" borderId="12" xfId="37" applyFont="1" applyFill="1" applyBorder="1" applyAlignment="1">
      <alignment horizontal="center" vertical="center"/>
    </xf>
    <xf numFmtId="0" fontId="14" fillId="24" borderId="12" xfId="37" applyFont="1" applyFill="1" applyBorder="1" applyAlignment="1">
      <alignment horizontal="center"/>
    </xf>
    <xf numFmtId="0" fontId="20" fillId="24" borderId="12" xfId="37" applyFont="1" applyFill="1" applyBorder="1" applyAlignment="1">
      <alignment horizontal="left" vertical="top" wrapText="1"/>
    </xf>
    <xf numFmtId="0" fontId="19" fillId="24" borderId="12" xfId="37" applyFont="1" applyFill="1" applyBorder="1" applyAlignment="1">
      <alignment horizontal="right"/>
    </xf>
    <xf numFmtId="1" fontId="19" fillId="24" borderId="12" xfId="37" applyNumberFormat="1" applyFont="1" applyFill="1" applyBorder="1" applyAlignment="1">
      <alignment horizontal="right"/>
    </xf>
    <xf numFmtId="2" fontId="24" fillId="24" borderId="12" xfId="37" applyNumberFormat="1" applyFont="1" applyFill="1" applyBorder="1" applyAlignment="1">
      <alignment horizontal="right"/>
    </xf>
    <xf numFmtId="0" fontId="24" fillId="24" borderId="12" xfId="37" applyFont="1" applyFill="1" applyBorder="1" applyAlignment="1">
      <alignment horizontal="right"/>
    </xf>
    <xf numFmtId="1" fontId="24" fillId="24" borderId="12" xfId="37" applyNumberFormat="1" applyFont="1" applyFill="1" applyBorder="1" applyAlignment="1">
      <alignment horizontal="right"/>
    </xf>
    <xf numFmtId="1" fontId="24" fillId="0" borderId="12" xfId="0" applyNumberFormat="1" applyFont="1" applyBorder="1" applyAlignment="1">
      <alignment horizontal="right"/>
    </xf>
    <xf numFmtId="0" fontId="20" fillId="24" borderId="12" xfId="37" applyFont="1" applyFill="1" applyBorder="1" applyAlignment="1">
      <alignment vertical="center"/>
    </xf>
    <xf numFmtId="0" fontId="14" fillId="24" borderId="12" xfId="37" applyFont="1" applyFill="1" applyBorder="1" applyAlignment="1">
      <alignment vertical="top" wrapText="1"/>
    </xf>
    <xf numFmtId="1" fontId="24" fillId="0" borderId="12" xfId="0" applyNumberFormat="1" applyFont="1" applyBorder="1" applyAlignment="1">
      <alignment horizontal="right" vertical="top"/>
    </xf>
    <xf numFmtId="0" fontId="14" fillId="24" borderId="12" xfId="37" applyFont="1" applyFill="1" applyBorder="1" applyAlignment="1">
      <alignment horizontal="left" vertical="top" wrapText="1"/>
    </xf>
    <xf numFmtId="0" fontId="20" fillId="24" borderId="12" xfId="37" applyFont="1" applyFill="1" applyBorder="1" applyAlignment="1">
      <alignment horizontal="left" vertical="center" wrapText="1"/>
    </xf>
    <xf numFmtId="1" fontId="19" fillId="0" borderId="12" xfId="0" applyNumberFormat="1" applyFont="1" applyBorder="1" applyAlignment="1">
      <alignment horizontal="right" vertical="top"/>
    </xf>
    <xf numFmtId="1" fontId="19" fillId="0" borderId="12" xfId="0" applyNumberFormat="1" applyFont="1" applyBorder="1" applyAlignment="1">
      <alignment horizontal="right"/>
    </xf>
    <xf numFmtId="0" fontId="20" fillId="24" borderId="12" xfId="37" applyFont="1" applyFill="1" applyBorder="1" applyAlignment="1">
      <alignment vertical="center" wrapText="1"/>
    </xf>
    <xf numFmtId="0" fontId="20" fillId="24" borderId="12" xfId="37" applyFont="1" applyFill="1" applyBorder="1" applyAlignment="1">
      <alignment vertical="top" wrapText="1"/>
    </xf>
    <xf numFmtId="0" fontId="28" fillId="24" borderId="12" xfId="37" applyFont="1" applyFill="1" applyBorder="1" applyAlignment="1">
      <alignment wrapText="1"/>
    </xf>
    <xf numFmtId="0" fontId="20" fillId="24" borderId="12" xfId="37" applyFont="1" applyFill="1" applyBorder="1" applyAlignment="1">
      <alignment horizontal="center"/>
    </xf>
    <xf numFmtId="49" fontId="20" fillId="24" borderId="12" xfId="37" applyNumberFormat="1" applyFont="1" applyFill="1" applyBorder="1" applyAlignment="1">
      <alignment horizontal="left" vertical="top" wrapText="1"/>
    </xf>
    <xf numFmtId="0" fontId="30" fillId="24" borderId="12" xfId="37" applyFont="1" applyFill="1" applyBorder="1" applyAlignment="1">
      <alignment horizontal="center"/>
    </xf>
    <xf numFmtId="0" fontId="20" fillId="24" borderId="18" xfId="37" applyFont="1" applyFill="1" applyBorder="1" applyAlignment="1">
      <alignment horizontal="center" vertical="center"/>
    </xf>
    <xf numFmtId="0" fontId="20" fillId="24" borderId="12" xfId="37" applyFont="1" applyFill="1" applyBorder="1" applyAlignment="1">
      <alignment horizontal="left" vertical="center"/>
    </xf>
    <xf numFmtId="0" fontId="20" fillId="24" borderId="17" xfId="37" applyFont="1" applyFill="1" applyBorder="1" applyAlignment="1">
      <alignment vertical="top" wrapText="1"/>
    </xf>
    <xf numFmtId="0" fontId="14" fillId="24" borderId="0" xfId="37" applyFont="1" applyFill="1" applyBorder="1" applyAlignment="1">
      <alignment horizontal="center" vertical="center"/>
    </xf>
    <xf numFmtId="49" fontId="20" fillId="24" borderId="17" xfId="37" applyNumberFormat="1" applyFont="1" applyFill="1" applyBorder="1" applyAlignment="1">
      <alignment horizontal="left" vertical="top" wrapText="1"/>
    </xf>
    <xf numFmtId="0" fontId="20" fillId="24" borderId="17" xfId="37" applyFont="1" applyFill="1" applyBorder="1" applyAlignment="1">
      <alignment horizontal="left" vertical="top" wrapText="1"/>
    </xf>
    <xf numFmtId="2" fontId="24" fillId="0" borderId="12" xfId="0" applyNumberFormat="1" applyFont="1" applyBorder="1" applyAlignment="1">
      <alignment horizontal="right" vertical="top"/>
    </xf>
    <xf numFmtId="1" fontId="32" fillId="0" borderId="12" xfId="0" applyNumberFormat="1" applyFont="1" applyBorder="1" applyAlignment="1">
      <alignment horizontal="right"/>
    </xf>
    <xf numFmtId="0" fontId="20" fillId="24" borderId="22" xfId="37" applyFont="1" applyFill="1" applyBorder="1" applyAlignment="1">
      <alignment horizontal="center" vertical="center"/>
    </xf>
    <xf numFmtId="0" fontId="20" fillId="24" borderId="22" xfId="37" applyFont="1" applyFill="1" applyBorder="1" applyAlignment="1">
      <alignment horizontal="left" vertical="top" wrapText="1"/>
    </xf>
    <xf numFmtId="0" fontId="24" fillId="24" borderId="22" xfId="37" applyFont="1" applyFill="1" applyBorder="1" applyAlignment="1">
      <alignment horizontal="right"/>
    </xf>
    <xf numFmtId="0" fontId="32" fillId="0" borderId="12" xfId="0" applyNumberFormat="1" applyFont="1" applyBorder="1" applyAlignment="1">
      <alignment horizontal="right"/>
    </xf>
    <xf numFmtId="1" fontId="24" fillId="24" borderId="22" xfId="37" applyNumberFormat="1" applyFont="1" applyFill="1" applyBorder="1" applyAlignment="1">
      <alignment horizontal="right"/>
    </xf>
    <xf numFmtId="0" fontId="20" fillId="24" borderId="22" xfId="43" applyFont="1" applyFill="1" applyBorder="1" applyAlignment="1">
      <alignment horizontal="center" vertical="center" wrapText="1"/>
    </xf>
    <xf numFmtId="0" fontId="20" fillId="24" borderId="12" xfId="43" applyFont="1" applyFill="1" applyBorder="1" applyAlignment="1">
      <alignment horizontal="center" vertical="center" wrapText="1"/>
    </xf>
    <xf numFmtId="0" fontId="20" fillId="24" borderId="12" xfId="43" applyFont="1" applyFill="1" applyBorder="1" applyAlignment="1">
      <alignment horizontal="left" vertical="top" wrapText="1"/>
    </xf>
    <xf numFmtId="0" fontId="24" fillId="24" borderId="12" xfId="43" applyFont="1" applyFill="1" applyBorder="1" applyAlignment="1">
      <alignment horizontal="right" wrapText="1"/>
    </xf>
    <xf numFmtId="0" fontId="20" fillId="24" borderId="22" xfId="37" applyFont="1" applyFill="1" applyBorder="1" applyAlignment="1">
      <alignment horizontal="center" vertical="center" wrapText="1"/>
    </xf>
    <xf numFmtId="0" fontId="14" fillId="24" borderId="23" xfId="37" applyFont="1" applyFill="1" applyBorder="1" applyAlignment="1">
      <alignment horizontal="center" vertical="center" wrapText="1"/>
    </xf>
    <xf numFmtId="0" fontId="24" fillId="24" borderId="21" xfId="37" applyFont="1" applyFill="1" applyBorder="1" applyAlignment="1">
      <alignment horizontal="right"/>
    </xf>
    <xf numFmtId="1" fontId="24" fillId="24" borderId="21" xfId="37" applyNumberFormat="1" applyFont="1" applyFill="1" applyBorder="1" applyAlignment="1">
      <alignment horizontal="right"/>
    </xf>
    <xf numFmtId="0" fontId="20" fillId="24" borderId="24" xfId="37" applyFont="1" applyFill="1" applyBorder="1" applyAlignment="1">
      <alignment horizontal="center" vertical="center" wrapText="1"/>
    </xf>
    <xf numFmtId="0" fontId="20" fillId="24" borderId="23" xfId="37" applyFont="1" applyFill="1" applyBorder="1" applyAlignment="1">
      <alignment horizontal="center" vertical="center" wrapText="1"/>
    </xf>
    <xf numFmtId="0" fontId="20" fillId="24" borderId="17" xfId="37" applyFont="1" applyFill="1" applyBorder="1" applyAlignment="1">
      <alignment horizontal="center" vertical="center"/>
    </xf>
    <xf numFmtId="2" fontId="32" fillId="0" borderId="12" xfId="0" applyNumberFormat="1" applyFont="1" applyBorder="1" applyAlignment="1">
      <alignment horizontal="right"/>
    </xf>
    <xf numFmtId="0" fontId="22" fillId="24" borderId="24" xfId="37" applyFont="1" applyFill="1" applyBorder="1" applyAlignment="1">
      <alignment horizontal="center" vertical="center"/>
    </xf>
    <xf numFmtId="0" fontId="25" fillId="24" borderId="17" xfId="37" applyFont="1" applyFill="1" applyBorder="1" applyAlignment="1">
      <alignment horizontal="center" vertical="center"/>
    </xf>
    <xf numFmtId="0" fontId="22" fillId="24" borderId="12" xfId="37" applyFont="1" applyFill="1" applyBorder="1" applyAlignment="1">
      <alignment horizontal="center" vertical="center"/>
    </xf>
    <xf numFmtId="0" fontId="14" fillId="24" borderId="24" xfId="37" applyFont="1" applyFill="1" applyBorder="1" applyAlignment="1">
      <alignment horizontal="center" vertical="center"/>
    </xf>
    <xf numFmtId="0" fontId="14" fillId="24" borderId="17" xfId="37" applyFont="1" applyFill="1" applyBorder="1" applyAlignment="1">
      <alignment horizontal="center" vertical="center"/>
    </xf>
    <xf numFmtId="0" fontId="14" fillId="24" borderId="22" xfId="37" applyFont="1" applyFill="1" applyBorder="1" applyAlignment="1">
      <alignment horizontal="center" vertical="center"/>
    </xf>
    <xf numFmtId="0" fontId="14" fillId="24" borderId="21" xfId="37" applyFont="1" applyFill="1" applyBorder="1" applyAlignment="1">
      <alignment horizontal="center" vertical="center"/>
    </xf>
    <xf numFmtId="0" fontId="14" fillId="24" borderId="25" xfId="37" applyFont="1" applyFill="1" applyBorder="1" applyAlignment="1">
      <alignment horizontal="center"/>
    </xf>
    <xf numFmtId="0" fontId="14" fillId="24" borderId="12" xfId="37" applyFont="1" applyFill="1" applyBorder="1" applyAlignment="1">
      <alignment horizontal="right"/>
    </xf>
    <xf numFmtId="0" fontId="20" fillId="24" borderId="0" xfId="43" applyFont="1" applyFill="1" applyBorder="1" applyAlignment="1">
      <alignment horizontal="left" vertical="top" wrapText="1"/>
    </xf>
    <xf numFmtId="0" fontId="14" fillId="24" borderId="0" xfId="37" applyFont="1" applyFill="1" applyBorder="1" applyAlignment="1">
      <alignment horizontal="center"/>
    </xf>
    <xf numFmtId="0" fontId="14" fillId="24" borderId="0" xfId="37" applyFont="1" applyFill="1" applyBorder="1"/>
    <xf numFmtId="0" fontId="20" fillId="24" borderId="0" xfId="37" applyFont="1" applyFill="1" applyBorder="1" applyAlignment="1">
      <alignment horizontal="center" vertical="top" wrapText="1"/>
    </xf>
    <xf numFmtId="0" fontId="14" fillId="24" borderId="0" xfId="37" applyFont="1" applyFill="1" applyBorder="1" applyAlignment="1">
      <alignment horizontal="center" wrapText="1"/>
    </xf>
    <xf numFmtId="0" fontId="14" fillId="24" borderId="0" xfId="37" applyFont="1" applyFill="1" applyBorder="1" applyAlignment="1">
      <alignment wrapText="1"/>
    </xf>
    <xf numFmtId="0" fontId="14" fillId="24" borderId="0" xfId="43" applyFont="1" applyFill="1" applyBorder="1" applyAlignment="1">
      <alignment horizontal="left" vertical="center"/>
    </xf>
    <xf numFmtId="0" fontId="20" fillId="0" borderId="0" xfId="0" applyFont="1" applyFill="1"/>
    <xf numFmtId="0" fontId="20" fillId="0" borderId="0" xfId="0" applyFont="1" applyAlignment="1">
      <alignment horizontal="right"/>
    </xf>
    <xf numFmtId="0" fontId="20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19" fillId="0" borderId="26" xfId="0" applyFont="1" applyBorder="1" applyAlignment="1">
      <alignment horizontal="left"/>
    </xf>
    <xf numFmtId="3" fontId="20" fillId="0" borderId="26" xfId="0" applyNumberFormat="1" applyFont="1" applyBorder="1" applyAlignment="1">
      <alignment horizontal="center"/>
    </xf>
    <xf numFmtId="2" fontId="23" fillId="0" borderId="26" xfId="0" applyNumberFormat="1" applyFont="1" applyBorder="1" applyAlignment="1">
      <alignment horizontal="center"/>
    </xf>
    <xf numFmtId="0" fontId="34" fillId="24" borderId="26" xfId="0" applyFont="1" applyFill="1" applyBorder="1" applyAlignment="1">
      <alignment horizontal="left" vertical="top" wrapText="1"/>
    </xf>
    <xf numFmtId="49" fontId="20" fillId="0" borderId="26" xfId="0" applyNumberFormat="1" applyFont="1" applyBorder="1" applyAlignment="1">
      <alignment horizontal="center"/>
    </xf>
    <xf numFmtId="49" fontId="35" fillId="0" borderId="26" xfId="0" applyNumberFormat="1" applyFont="1" applyBorder="1" applyAlignment="1">
      <alignment horizontal="left" vertical="top" wrapText="1"/>
    </xf>
    <xf numFmtId="3" fontId="14" fillId="0" borderId="26" xfId="0" applyNumberFormat="1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22" fillId="0" borderId="26" xfId="37" applyFont="1" applyFill="1" applyBorder="1" applyAlignment="1">
      <alignment vertical="center" wrapText="1"/>
    </xf>
    <xf numFmtId="0" fontId="0" fillId="0" borderId="0" xfId="0" applyFont="1"/>
    <xf numFmtId="0" fontId="14" fillId="0" borderId="0" xfId="0" applyFont="1" applyAlignment="1">
      <alignment wrapText="1"/>
    </xf>
    <xf numFmtId="0" fontId="0" fillId="0" borderId="0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wrapText="1"/>
    </xf>
    <xf numFmtId="0" fontId="25" fillId="24" borderId="0" xfId="0" applyFont="1" applyFill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26" xfId="0" applyFont="1" applyBorder="1" applyAlignment="1">
      <alignment horizontal="center"/>
    </xf>
    <xf numFmtId="0" fontId="22" fillId="0" borderId="26" xfId="0" applyFont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 vertical="center" wrapText="1"/>
    </xf>
    <xf numFmtId="0" fontId="22" fillId="24" borderId="26" xfId="0" applyFont="1" applyFill="1" applyBorder="1" applyAlignment="1">
      <alignment horizontal="center"/>
    </xf>
    <xf numFmtId="0" fontId="25" fillId="24" borderId="27" xfId="0" applyFont="1" applyFill="1" applyBorder="1" applyAlignment="1">
      <alignment horizontal="center" vertical="center" wrapText="1"/>
    </xf>
    <xf numFmtId="0" fontId="25" fillId="24" borderId="28" xfId="0" applyFont="1" applyFill="1" applyBorder="1" applyAlignment="1">
      <alignment horizontal="center" vertical="center" wrapText="1"/>
    </xf>
    <xf numFmtId="0" fontId="22" fillId="24" borderId="27" xfId="0" applyFont="1" applyFill="1" applyBorder="1" applyAlignment="1">
      <alignment wrapText="1"/>
    </xf>
    <xf numFmtId="0" fontId="22" fillId="24" borderId="21" xfId="0" applyFont="1" applyFill="1" applyBorder="1" applyAlignment="1">
      <alignment wrapText="1"/>
    </xf>
    <xf numFmtId="3" fontId="20" fillId="24" borderId="21" xfId="0" applyNumberFormat="1" applyFont="1" applyFill="1" applyBorder="1" applyAlignment="1">
      <alignment horizontal="center" wrapText="1"/>
    </xf>
    <xf numFmtId="0" fontId="22" fillId="24" borderId="21" xfId="0" applyFont="1" applyFill="1" applyBorder="1" applyAlignment="1">
      <alignment horizontal="center" wrapText="1"/>
    </xf>
    <xf numFmtId="0" fontId="27" fillId="0" borderId="29" xfId="0" applyFont="1" applyBorder="1" applyAlignment="1">
      <alignment horizontal="center"/>
    </xf>
    <xf numFmtId="0" fontId="22" fillId="0" borderId="30" xfId="0" applyFont="1" applyBorder="1"/>
    <xf numFmtId="0" fontId="22" fillId="0" borderId="18" xfId="0" applyFont="1" applyBorder="1"/>
    <xf numFmtId="0" fontId="22" fillId="0" borderId="30" xfId="0" applyFont="1" applyBorder="1" applyAlignment="1">
      <alignment wrapText="1"/>
    </xf>
    <xf numFmtId="0" fontId="22" fillId="0" borderId="12" xfId="0" applyFont="1" applyBorder="1"/>
    <xf numFmtId="3" fontId="20" fillId="0" borderId="12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24" borderId="31" xfId="0" applyFont="1" applyFill="1" applyBorder="1" applyAlignment="1">
      <alignment horizontal="center" wrapText="1"/>
    </xf>
    <xf numFmtId="3" fontId="14" fillId="24" borderId="12" xfId="0" applyNumberFormat="1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1" fontId="14" fillId="24" borderId="12" xfId="0" applyNumberFormat="1" applyFont="1" applyFill="1" applyBorder="1" applyAlignment="1">
      <alignment horizontal="center"/>
    </xf>
    <xf numFmtId="0" fontId="22" fillId="0" borderId="32" xfId="0" applyFont="1" applyBorder="1" applyAlignment="1">
      <alignment horizontal="center"/>
    </xf>
    <xf numFmtId="3" fontId="14" fillId="24" borderId="12" xfId="0" applyNumberFormat="1" applyFont="1" applyFill="1" applyBorder="1"/>
    <xf numFmtId="0" fontId="25" fillId="0" borderId="12" xfId="0" applyFont="1" applyBorder="1"/>
    <xf numFmtId="0" fontId="20" fillId="0" borderId="12" xfId="0" applyFont="1" applyBorder="1" applyAlignment="1">
      <alignment horizontal="center"/>
    </xf>
    <xf numFmtId="0" fontId="25" fillId="0" borderId="32" xfId="0" applyFont="1" applyBorder="1"/>
    <xf numFmtId="0" fontId="20" fillId="24" borderId="12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/>
    </xf>
    <xf numFmtId="0" fontId="25" fillId="24" borderId="30" xfId="0" applyFont="1" applyFill="1" applyBorder="1" applyAlignment="1">
      <alignment horizontal="center" vertical="center" wrapText="1"/>
    </xf>
    <xf numFmtId="0" fontId="25" fillId="24" borderId="18" xfId="0" applyFont="1" applyFill="1" applyBorder="1"/>
    <xf numFmtId="0" fontId="22" fillId="24" borderId="30" xfId="0" applyFont="1" applyFill="1" applyBorder="1" applyAlignment="1">
      <alignment horizontal="left" vertical="center" wrapText="1"/>
    </xf>
    <xf numFmtId="0" fontId="22" fillId="24" borderId="12" xfId="0" applyFont="1" applyFill="1" applyBorder="1" applyAlignment="1">
      <alignment horizontal="left" vertical="center" wrapText="1"/>
    </xf>
    <xf numFmtId="3" fontId="20" fillId="24" borderId="12" xfId="0" applyNumberFormat="1" applyFont="1" applyFill="1" applyBorder="1" applyAlignment="1">
      <alignment horizontal="center" vertical="center" wrapText="1"/>
    </xf>
    <xf numFmtId="0" fontId="22" fillId="24" borderId="12" xfId="0" applyFont="1" applyFill="1" applyBorder="1" applyAlignment="1">
      <alignment horizontal="center" vertical="center" wrapText="1"/>
    </xf>
    <xf numFmtId="0" fontId="25" fillId="0" borderId="30" xfId="0" applyFont="1" applyBorder="1"/>
    <xf numFmtId="3" fontId="20" fillId="24" borderId="12" xfId="0" applyNumberFormat="1" applyFont="1" applyFill="1" applyBorder="1" applyAlignment="1">
      <alignment horizontal="center"/>
    </xf>
    <xf numFmtId="0" fontId="22" fillId="24" borderId="32" xfId="0" applyFont="1" applyFill="1" applyBorder="1" applyAlignment="1">
      <alignment horizontal="center" vertical="center" wrapText="1"/>
    </xf>
    <xf numFmtId="0" fontId="25" fillId="0" borderId="18" xfId="0" applyFont="1" applyBorder="1"/>
    <xf numFmtId="0" fontId="25" fillId="0" borderId="30" xfId="0" applyFont="1" applyBorder="1" applyAlignment="1">
      <alignment wrapText="1"/>
    </xf>
    <xf numFmtId="14" fontId="25" fillId="0" borderId="12" xfId="0" applyNumberFormat="1" applyFont="1" applyBorder="1"/>
    <xf numFmtId="0" fontId="14" fillId="0" borderId="12" xfId="0" applyFont="1" applyBorder="1" applyAlignment="1">
      <alignment horizontal="center"/>
    </xf>
    <xf numFmtId="0" fontId="14" fillId="24" borderId="12" xfId="0" applyFont="1" applyFill="1" applyBorder="1" applyAlignment="1">
      <alignment horizontal="center"/>
    </xf>
    <xf numFmtId="0" fontId="36" fillId="0" borderId="18" xfId="0" applyFont="1" applyBorder="1"/>
    <xf numFmtId="0" fontId="36" fillId="0" borderId="30" xfId="0" applyFont="1" applyBorder="1" applyAlignment="1">
      <alignment wrapText="1"/>
    </xf>
    <xf numFmtId="49" fontId="25" fillId="0" borderId="12" xfId="0" applyNumberFormat="1" applyFont="1" applyBorder="1" applyAlignment="1">
      <alignment horizontal="right"/>
    </xf>
    <xf numFmtId="0" fontId="37" fillId="0" borderId="33" xfId="0" applyFont="1" applyBorder="1"/>
    <xf numFmtId="0" fontId="35" fillId="0" borderId="26" xfId="0" applyFont="1" applyBorder="1" applyAlignment="1">
      <alignment horizontal="right"/>
    </xf>
    <xf numFmtId="0" fontId="35" fillId="24" borderId="26" xfId="0" applyFont="1" applyFill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34" xfId="0" applyFont="1" applyBorder="1" applyAlignment="1">
      <alignment horizontal="center"/>
    </xf>
    <xf numFmtId="0" fontId="22" fillId="24" borderId="12" xfId="0" applyFont="1" applyFill="1" applyBorder="1" applyAlignment="1">
      <alignment horizontal="center"/>
    </xf>
    <xf numFmtId="3" fontId="14" fillId="24" borderId="18" xfId="0" applyNumberFormat="1" applyFont="1" applyFill="1" applyBorder="1" applyAlignment="1">
      <alignment horizontal="center"/>
    </xf>
    <xf numFmtId="0" fontId="22" fillId="24" borderId="32" xfId="0" applyFont="1" applyFill="1" applyBorder="1" applyAlignment="1">
      <alignment horizontal="center"/>
    </xf>
    <xf numFmtId="0" fontId="20" fillId="24" borderId="18" xfId="0" applyFont="1" applyFill="1" applyBorder="1" applyAlignment="1">
      <alignment horizontal="center"/>
    </xf>
    <xf numFmtId="3" fontId="20" fillId="24" borderId="18" xfId="0" applyNumberFormat="1" applyFont="1" applyFill="1" applyBorder="1" applyAlignment="1">
      <alignment horizontal="center"/>
    </xf>
    <xf numFmtId="1" fontId="20" fillId="0" borderId="12" xfId="0" applyNumberFormat="1" applyFont="1" applyBorder="1" applyAlignment="1">
      <alignment horizontal="center"/>
    </xf>
    <xf numFmtId="1" fontId="14" fillId="0" borderId="12" xfId="0" applyNumberFormat="1" applyFont="1" applyBorder="1" applyAlignment="1">
      <alignment horizontal="center"/>
    </xf>
    <xf numFmtId="49" fontId="25" fillId="0" borderId="30" xfId="0" applyNumberFormat="1" applyFont="1" applyBorder="1" applyAlignment="1">
      <alignment wrapText="1"/>
    </xf>
    <xf numFmtId="0" fontId="14" fillId="24" borderId="18" xfId="0" applyFont="1" applyFill="1" applyBorder="1" applyAlignment="1">
      <alignment horizontal="center"/>
    </xf>
    <xf numFmtId="49" fontId="14" fillId="0" borderId="30" xfId="0" applyNumberFormat="1" applyFont="1" applyBorder="1" applyAlignment="1">
      <alignment wrapText="1"/>
    </xf>
    <xf numFmtId="0" fontId="22" fillId="0" borderId="18" xfId="0" applyFont="1" applyBorder="1" applyAlignment="1">
      <alignment horizontal="right" vertical="center" wrapText="1"/>
    </xf>
    <xf numFmtId="0" fontId="20" fillId="0" borderId="30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5" fillId="24" borderId="12" xfId="0" applyFont="1" applyFill="1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0" fontId="14" fillId="24" borderId="35" xfId="0" applyFont="1" applyFill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36" xfId="0" applyFont="1" applyBorder="1"/>
    <xf numFmtId="0" fontId="25" fillId="0" borderId="37" xfId="0" applyFont="1" applyBorder="1"/>
    <xf numFmtId="0" fontId="22" fillId="0" borderId="36" xfId="0" applyFont="1" applyBorder="1" applyAlignment="1">
      <alignment wrapText="1"/>
    </xf>
    <xf numFmtId="0" fontId="22" fillId="0" borderId="38" xfId="0" applyFont="1" applyBorder="1"/>
    <xf numFmtId="0" fontId="25" fillId="24" borderId="38" xfId="0" applyFont="1" applyFill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14" fillId="24" borderId="38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33" fillId="0" borderId="0" xfId="37" applyFont="1" applyFill="1" applyBorder="1" applyAlignment="1">
      <alignment horizontal="center" vertical="center" wrapText="1"/>
    </xf>
    <xf numFmtId="0" fontId="20" fillId="0" borderId="0" xfId="37" applyFont="1" applyFill="1" applyBorder="1" applyAlignment="1">
      <alignment horizontal="center"/>
    </xf>
    <xf numFmtId="0" fontId="0" fillId="0" borderId="40" xfId="0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0" fontId="27" fillId="0" borderId="42" xfId="0" applyFont="1" applyBorder="1"/>
    <xf numFmtId="0" fontId="0" fillId="0" borderId="43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0" fillId="0" borderId="44" xfId="0" applyFont="1" applyBorder="1" applyAlignment="1">
      <alignment horizontal="right"/>
    </xf>
    <xf numFmtId="0" fontId="0" fillId="0" borderId="45" xfId="0" applyFont="1" applyBorder="1" applyAlignment="1">
      <alignment horizontal="right"/>
    </xf>
    <xf numFmtId="0" fontId="27" fillId="0" borderId="45" xfId="0" applyFont="1" applyBorder="1"/>
    <xf numFmtId="0" fontId="27" fillId="0" borderId="22" xfId="0" applyFont="1" applyBorder="1" applyAlignment="1">
      <alignment horizontal="center"/>
    </xf>
    <xf numFmtId="0" fontId="27" fillId="0" borderId="46" xfId="0" applyFont="1" applyBorder="1" applyAlignment="1">
      <alignment horizontal="center"/>
    </xf>
    <xf numFmtId="0" fontId="27" fillId="0" borderId="47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7" fillId="0" borderId="49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52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38" fillId="0" borderId="51" xfId="0" applyFont="1" applyBorder="1" applyAlignment="1">
      <alignment horizontal="center"/>
    </xf>
    <xf numFmtId="0" fontId="38" fillId="0" borderId="52" xfId="0" applyFont="1" applyBorder="1" applyAlignment="1">
      <alignment horizontal="center"/>
    </xf>
    <xf numFmtId="0" fontId="38" fillId="0" borderId="53" xfId="0" applyFont="1" applyBorder="1" applyAlignment="1">
      <alignment horizontal="center"/>
    </xf>
    <xf numFmtId="0" fontId="38" fillId="0" borderId="54" xfId="0" applyFont="1" applyBorder="1" applyAlignment="1">
      <alignment horizontal="center"/>
    </xf>
    <xf numFmtId="0" fontId="35" fillId="0" borderId="39" xfId="0" applyFont="1" applyBorder="1" applyAlignment="1">
      <alignment horizontal="right"/>
    </xf>
    <xf numFmtId="0" fontId="35" fillId="24" borderId="39" xfId="0" applyFont="1" applyFill="1" applyBorder="1" applyAlignment="1">
      <alignment horizontal="right"/>
    </xf>
    <xf numFmtId="0" fontId="35" fillId="0" borderId="55" xfId="0" applyFont="1" applyBorder="1" applyAlignment="1">
      <alignment horizontal="right"/>
    </xf>
    <xf numFmtId="0" fontId="0" fillId="0" borderId="38" xfId="0" applyFont="1" applyBorder="1" applyAlignment="1">
      <alignment horizontal="right"/>
    </xf>
    <xf numFmtId="0" fontId="37" fillId="0" borderId="26" xfId="0" applyFont="1" applyBorder="1" applyAlignment="1">
      <alignment horizontal="right"/>
    </xf>
    <xf numFmtId="0" fontId="35" fillId="0" borderId="26" xfId="0" applyFont="1" applyBorder="1" applyAlignment="1">
      <alignment horizontal="center"/>
    </xf>
    <xf numFmtId="0" fontId="37" fillId="24" borderId="26" xfId="0" applyFont="1" applyFill="1" applyBorder="1" applyAlignment="1">
      <alignment horizontal="right"/>
    </xf>
    <xf numFmtId="49" fontId="37" fillId="0" borderId="26" xfId="0" applyNumberFormat="1" applyFont="1" applyBorder="1" applyAlignment="1">
      <alignment horizontal="right"/>
    </xf>
    <xf numFmtId="0" fontId="37" fillId="0" borderId="34" xfId="0" applyFont="1" applyBorder="1" applyAlignment="1">
      <alignment horizontal="right"/>
    </xf>
    <xf numFmtId="0" fontId="37" fillId="0" borderId="31" xfId="0" applyFont="1" applyBorder="1" applyAlignment="1">
      <alignment horizontal="right"/>
    </xf>
    <xf numFmtId="0" fontId="35" fillId="0" borderId="31" xfId="0" applyFont="1" applyBorder="1" applyAlignment="1">
      <alignment horizontal="center"/>
    </xf>
    <xf numFmtId="0" fontId="37" fillId="24" borderId="31" xfId="0" applyFont="1" applyFill="1" applyBorder="1" applyAlignment="1">
      <alignment horizontal="right"/>
    </xf>
    <xf numFmtId="49" fontId="37" fillId="0" borderId="31" xfId="0" applyNumberFormat="1" applyFont="1" applyBorder="1" applyAlignment="1">
      <alignment horizontal="right"/>
    </xf>
    <xf numFmtId="0" fontId="37" fillId="0" borderId="52" xfId="0" applyFont="1" applyBorder="1" applyAlignment="1">
      <alignment horizontal="right"/>
    </xf>
    <xf numFmtId="0" fontId="38" fillId="0" borderId="38" xfId="0" applyFont="1" applyBorder="1" applyAlignment="1">
      <alignment horizontal="center"/>
    </xf>
    <xf numFmtId="0" fontId="37" fillId="0" borderId="39" xfId="0" applyFont="1" applyBorder="1" applyAlignment="1">
      <alignment horizontal="right"/>
    </xf>
    <xf numFmtId="0" fontId="37" fillId="24" borderId="39" xfId="0" applyFont="1" applyFill="1" applyBorder="1" applyAlignment="1">
      <alignment horizontal="right"/>
    </xf>
    <xf numFmtId="49" fontId="37" fillId="0" borderId="39" xfId="0" applyNumberFormat="1" applyFont="1" applyBorder="1" applyAlignment="1">
      <alignment horizontal="right"/>
    </xf>
    <xf numFmtId="0" fontId="37" fillId="0" borderId="55" xfId="0" applyFont="1" applyBorder="1" applyAlignment="1">
      <alignment horizontal="right"/>
    </xf>
    <xf numFmtId="0" fontId="38" fillId="0" borderId="56" xfId="0" applyFont="1" applyBorder="1" applyAlignment="1">
      <alignment horizontal="center"/>
    </xf>
    <xf numFmtId="0" fontId="37" fillId="0" borderId="32" xfId="0" applyFont="1" applyBorder="1" applyAlignment="1">
      <alignment horizontal="right"/>
    </xf>
    <xf numFmtId="0" fontId="35" fillId="0" borderId="32" xfId="0" applyFont="1" applyBorder="1" applyAlignment="1">
      <alignment horizontal="right"/>
    </xf>
    <xf numFmtId="0" fontId="35" fillId="24" borderId="32" xfId="0" applyFont="1" applyFill="1" applyBorder="1" applyAlignment="1">
      <alignment horizontal="right"/>
    </xf>
    <xf numFmtId="49" fontId="35" fillId="0" borderId="32" xfId="0" applyNumberFormat="1" applyFont="1" applyBorder="1" applyAlignment="1">
      <alignment horizontal="right"/>
    </xf>
    <xf numFmtId="0" fontId="35" fillId="0" borderId="53" xfId="0" applyFont="1" applyBorder="1" applyAlignment="1">
      <alignment horizontal="right"/>
    </xf>
    <xf numFmtId="0" fontId="0" fillId="0" borderId="57" xfId="0" applyFont="1" applyBorder="1" applyAlignment="1">
      <alignment horizontal="right"/>
    </xf>
    <xf numFmtId="0" fontId="0" fillId="0" borderId="58" xfId="0" applyFont="1" applyBorder="1" applyAlignment="1">
      <alignment horizontal="right"/>
    </xf>
    <xf numFmtId="0" fontId="27" fillId="0" borderId="58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0" fillId="0" borderId="0" xfId="37" applyFont="1" applyFill="1" applyBorder="1" applyAlignment="1">
      <alignment horizontal="center" vertical="top" wrapText="1"/>
    </xf>
    <xf numFmtId="0" fontId="25" fillId="0" borderId="0" xfId="37" applyFont="1" applyFill="1" applyBorder="1" applyAlignment="1">
      <alignment horizontal="center" wrapText="1"/>
    </xf>
    <xf numFmtId="0" fontId="20" fillId="0" borderId="0" xfId="37" applyFont="1" applyFill="1" applyBorder="1" applyAlignment="1">
      <alignment horizontal="center" vertical="center" wrapText="1"/>
    </xf>
    <xf numFmtId="0" fontId="14" fillId="0" borderId="0" xfId="37" applyFont="1" applyFill="1" applyBorder="1" applyAlignment="1">
      <alignment horizontal="center" wrapText="1"/>
    </xf>
    <xf numFmtId="0" fontId="14" fillId="0" borderId="0" xfId="37" applyFont="1" applyFill="1" applyBorder="1" applyAlignment="1">
      <alignment horizontal="center"/>
    </xf>
    <xf numFmtId="0" fontId="20" fillId="0" borderId="0" xfId="43" applyFont="1" applyFill="1" applyBorder="1" applyAlignment="1">
      <alignment vertical="center" wrapText="1"/>
    </xf>
    <xf numFmtId="0" fontId="20" fillId="0" borderId="0" xfId="43" applyFont="1" applyFill="1" applyBorder="1" applyAlignment="1">
      <alignment horizontal="center" vertical="center" wrapText="1"/>
    </xf>
    <xf numFmtId="0" fontId="20" fillId="0" borderId="11" xfId="43" applyFont="1" applyFill="1" applyBorder="1" applyAlignment="1">
      <alignment horizontal="left" vertical="top" wrapText="1"/>
    </xf>
    <xf numFmtId="0" fontId="20" fillId="0" borderId="20" xfId="43" applyFont="1" applyFill="1" applyBorder="1" applyAlignment="1">
      <alignment horizontal="left" vertical="top" wrapText="1"/>
    </xf>
    <xf numFmtId="0" fontId="20" fillId="0" borderId="11" xfId="43" applyFont="1" applyFill="1" applyBorder="1" applyAlignment="1">
      <alignment horizontal="left" vertical="center" wrapText="1"/>
    </xf>
    <xf numFmtId="0" fontId="20" fillId="0" borderId="13" xfId="43" applyFont="1" applyFill="1" applyBorder="1" applyAlignment="1">
      <alignment horizontal="center" vertical="center" wrapText="1"/>
    </xf>
    <xf numFmtId="0" fontId="20" fillId="0" borderId="14" xfId="43" applyFont="1" applyFill="1" applyBorder="1" applyAlignment="1">
      <alignment horizontal="left" vertical="top" wrapText="1"/>
    </xf>
    <xf numFmtId="0" fontId="23" fillId="0" borderId="11" xfId="43" applyFont="1" applyFill="1" applyBorder="1" applyAlignment="1">
      <alignment horizontal="center" vertical="center" wrapText="1"/>
    </xf>
    <xf numFmtId="0" fontId="23" fillId="0" borderId="11" xfId="43" applyFont="1" applyFill="1" applyBorder="1" applyAlignment="1">
      <alignment horizontal="center" wrapText="1"/>
    </xf>
    <xf numFmtId="0" fontId="21" fillId="0" borderId="0" xfId="43" applyFont="1" applyFill="1" applyBorder="1" applyAlignment="1">
      <alignment horizontal="center" vertical="center" wrapText="1"/>
    </xf>
    <xf numFmtId="0" fontId="22" fillId="0" borderId="11" xfId="43" applyFont="1" applyFill="1" applyBorder="1" applyAlignment="1">
      <alignment horizontal="left" vertical="center" wrapText="1"/>
    </xf>
    <xf numFmtId="0" fontId="22" fillId="0" borderId="11" xfId="43" applyFont="1" applyFill="1" applyBorder="1" applyAlignment="1">
      <alignment horizontal="center" vertical="center" wrapText="1"/>
    </xf>
    <xf numFmtId="0" fontId="20" fillId="0" borderId="11" xfId="43" applyFont="1" applyFill="1" applyBorder="1" applyAlignment="1">
      <alignment horizontal="center" vertical="center" wrapText="1"/>
    </xf>
    <xf numFmtId="0" fontId="20" fillId="24" borderId="11" xfId="43" applyFont="1" applyFill="1" applyBorder="1" applyAlignment="1">
      <alignment horizontal="center" vertical="center" wrapText="1"/>
    </xf>
    <xf numFmtId="0" fontId="20" fillId="0" borderId="11" xfId="37" applyFont="1" applyFill="1" applyBorder="1" applyAlignment="1">
      <alignment horizontal="center" vertical="center" wrapText="1"/>
    </xf>
    <xf numFmtId="0" fontId="14" fillId="24" borderId="0" xfId="37" applyFont="1" applyFill="1" applyBorder="1" applyAlignment="1">
      <alignment horizontal="center" vertical="center" wrapText="1"/>
    </xf>
    <xf numFmtId="0" fontId="14" fillId="24" borderId="0" xfId="37" applyFont="1" applyFill="1" applyBorder="1" applyAlignment="1">
      <alignment horizontal="center"/>
    </xf>
    <xf numFmtId="0" fontId="20" fillId="24" borderId="0" xfId="43" applyFont="1" applyFill="1" applyBorder="1" applyAlignment="1">
      <alignment horizontal="center" vertical="center"/>
    </xf>
    <xf numFmtId="0" fontId="14" fillId="24" borderId="0" xfId="43" applyFont="1" applyFill="1" applyBorder="1" applyAlignment="1">
      <alignment horizontal="left" vertical="center"/>
    </xf>
    <xf numFmtId="0" fontId="20" fillId="24" borderId="11" xfId="43" applyFont="1" applyFill="1" applyBorder="1" applyAlignment="1">
      <alignment horizontal="left" vertical="top" wrapText="1"/>
    </xf>
    <xf numFmtId="0" fontId="20" fillId="24" borderId="12" xfId="37" applyFont="1" applyFill="1" applyBorder="1" applyAlignment="1">
      <alignment horizontal="left" vertical="top" wrapText="1"/>
    </xf>
    <xf numFmtId="0" fontId="20" fillId="24" borderId="12" xfId="43" applyFont="1" applyFill="1" applyBorder="1" applyAlignment="1">
      <alignment horizontal="left" vertical="top" wrapText="1"/>
    </xf>
    <xf numFmtId="0" fontId="20" fillId="24" borderId="12" xfId="43" applyFont="1" applyFill="1" applyBorder="1" applyAlignment="1">
      <alignment horizontal="center" vertical="top" wrapText="1"/>
    </xf>
    <xf numFmtId="0" fontId="20" fillId="24" borderId="12" xfId="37" applyFont="1" applyFill="1" applyBorder="1" applyAlignment="1">
      <alignment horizontal="center" vertical="center" wrapText="1"/>
    </xf>
    <xf numFmtId="0" fontId="20" fillId="24" borderId="24" xfId="37" applyFont="1" applyFill="1" applyBorder="1" applyAlignment="1">
      <alignment horizontal="center" vertical="center"/>
    </xf>
    <xf numFmtId="0" fontId="33" fillId="24" borderId="12" xfId="37" applyFont="1" applyFill="1" applyBorder="1" applyAlignment="1">
      <alignment horizontal="left" vertical="top" wrapText="1"/>
    </xf>
    <xf numFmtId="0" fontId="20" fillId="24" borderId="21" xfId="37" applyFont="1" applyFill="1" applyBorder="1" applyAlignment="1">
      <alignment horizontal="left" vertical="top" wrapText="1"/>
    </xf>
    <xf numFmtId="0" fontId="20" fillId="24" borderId="12" xfId="37" applyFont="1" applyFill="1" applyBorder="1" applyAlignment="1">
      <alignment horizontal="left" vertical="center" wrapText="1"/>
    </xf>
    <xf numFmtId="0" fontId="20" fillId="24" borderId="12" xfId="37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left" wrapText="1"/>
    </xf>
    <xf numFmtId="0" fontId="14" fillId="24" borderId="12" xfId="37" applyFont="1" applyFill="1" applyBorder="1" applyAlignment="1">
      <alignment horizontal="left" vertical="top" wrapText="1"/>
    </xf>
    <xf numFmtId="0" fontId="14" fillId="24" borderId="12" xfId="37" applyFont="1" applyFill="1" applyBorder="1" applyAlignment="1">
      <alignment vertical="top" wrapText="1"/>
    </xf>
    <xf numFmtId="0" fontId="29" fillId="24" borderId="12" xfId="37" applyFont="1" applyFill="1" applyBorder="1" applyAlignment="1">
      <alignment horizontal="center" vertical="top" wrapText="1"/>
    </xf>
    <xf numFmtId="0" fontId="14" fillId="24" borderId="12" xfId="37" applyFont="1" applyFill="1" applyBorder="1" applyAlignment="1">
      <alignment horizontal="center" vertical="center"/>
    </xf>
    <xf numFmtId="0" fontId="14" fillId="24" borderId="12" xfId="37" applyFont="1" applyFill="1" applyBorder="1" applyAlignment="1">
      <alignment horizontal="center" wrapText="1"/>
    </xf>
    <xf numFmtId="0" fontId="27" fillId="0" borderId="12" xfId="0" applyNumberFormat="1" applyFont="1" applyBorder="1" applyAlignment="1">
      <alignment horizontal="left" vertical="top" wrapText="1"/>
    </xf>
    <xf numFmtId="0" fontId="21" fillId="24" borderId="0" xfId="37" applyFont="1" applyFill="1" applyBorder="1" applyAlignment="1">
      <alignment horizontal="center" vertical="center" wrapText="1"/>
    </xf>
    <xf numFmtId="0" fontId="22" fillId="24" borderId="12" xfId="37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9" fontId="20" fillId="0" borderId="26" xfId="0" applyNumberFormat="1" applyFont="1" applyBorder="1" applyAlignment="1">
      <alignment horizontal="center" wrapText="1"/>
    </xf>
    <xf numFmtId="0" fontId="33" fillId="0" borderId="0" xfId="37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6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37" xfId="0" applyFont="1" applyBorder="1"/>
    <xf numFmtId="0" fontId="27" fillId="0" borderId="50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46" xfId="0" applyFont="1" applyBorder="1"/>
    <xf numFmtId="0" fontId="35" fillId="0" borderId="0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46" xfId="0" applyFont="1" applyBorder="1" applyAlignment="1">
      <alignment horizontal="center"/>
    </xf>
    <xf numFmtId="0" fontId="40" fillId="0" borderId="0" xfId="43" applyFont="1" applyFill="1" applyBorder="1" applyAlignment="1">
      <alignment horizontal="right"/>
    </xf>
    <xf numFmtId="0" fontId="41" fillId="0" borderId="0" xfId="43" applyFon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_BVC sint. v.23.01.2013" xfId="43"/>
    <cellStyle name="Normal_Copy of Copy of BVC analitic" xfId="37"/>
    <cellStyle name="Note" xfId="38"/>
    <cellStyle name="Output" xfId="39"/>
    <cellStyle name="Title" xfId="40"/>
    <cellStyle name="Total" xfId="41" builtinId="25" customBuiltin="1"/>
    <cellStyle name="Warning Text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zoomScaleNormal="100" workbookViewId="0">
      <selection activeCell="A5" sqref="A5:M5"/>
    </sheetView>
  </sheetViews>
  <sheetFormatPr defaultColWidth="11.5703125" defaultRowHeight="12.75"/>
  <cols>
    <col min="1" max="1" width="3.7109375" customWidth="1"/>
    <col min="2" max="2" width="3.5703125" customWidth="1"/>
    <col min="3" max="3" width="4.85546875" customWidth="1"/>
    <col min="5" max="5" width="23.85546875" customWidth="1"/>
    <col min="6" max="6" width="7.28515625" customWidth="1"/>
  </cols>
  <sheetData>
    <row r="1" spans="1:13" ht="15.75">
      <c r="A1" s="1"/>
      <c r="B1" s="2"/>
      <c r="C1" s="3"/>
      <c r="D1" s="2"/>
      <c r="E1" s="4"/>
      <c r="F1" s="5"/>
      <c r="G1" s="6"/>
      <c r="H1" s="7"/>
      <c r="I1" s="8"/>
      <c r="J1" s="9"/>
      <c r="K1" s="373" t="s">
        <v>461</v>
      </c>
      <c r="L1" s="373"/>
      <c r="M1" s="373"/>
    </row>
    <row r="2" spans="1:13" ht="15.75">
      <c r="A2" s="1"/>
      <c r="B2" s="2"/>
      <c r="C2" s="3"/>
      <c r="D2" s="2"/>
      <c r="E2" s="4"/>
      <c r="F2" s="5"/>
      <c r="G2" s="6"/>
      <c r="H2" s="7"/>
      <c r="I2" s="8"/>
      <c r="J2" s="9"/>
      <c r="K2" s="373" t="s">
        <v>462</v>
      </c>
      <c r="L2" s="373"/>
      <c r="M2" s="373"/>
    </row>
    <row r="3" spans="1:13" ht="15.75">
      <c r="A3" s="1"/>
      <c r="B3" s="2"/>
      <c r="C3" s="3"/>
      <c r="D3" s="2"/>
      <c r="E3" s="4"/>
      <c r="F3" s="10"/>
      <c r="G3" s="11"/>
      <c r="H3" s="12"/>
      <c r="I3" s="8"/>
      <c r="J3" s="9"/>
      <c r="K3" s="8"/>
      <c r="L3" s="13"/>
      <c r="M3" s="8"/>
    </row>
    <row r="4" spans="1:13" ht="21.75" customHeight="1">
      <c r="A4" s="327" t="s">
        <v>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</row>
    <row r="5" spans="1:13" ht="21.75" customHeight="1">
      <c r="A5" s="327" t="s">
        <v>460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</row>
    <row r="6" spans="1:13" ht="15.75">
      <c r="A6" s="14"/>
      <c r="B6" s="14"/>
      <c r="C6" s="15"/>
      <c r="D6" s="14"/>
      <c r="E6" s="16"/>
      <c r="F6" s="10"/>
      <c r="G6" s="11"/>
      <c r="H6" s="12"/>
      <c r="I6" s="8"/>
      <c r="J6" s="9"/>
      <c r="K6" s="8"/>
      <c r="L6" s="8"/>
      <c r="M6" s="8"/>
    </row>
    <row r="7" spans="1:13" ht="15">
      <c r="A7" s="17"/>
      <c r="B7" s="17"/>
      <c r="C7" s="18"/>
      <c r="D7" s="17"/>
      <c r="E7" s="19"/>
      <c r="F7" s="20"/>
      <c r="G7" s="21"/>
      <c r="H7" s="22"/>
      <c r="I7" s="8"/>
      <c r="J7" s="9"/>
      <c r="K7" s="8"/>
      <c r="L7" s="8"/>
      <c r="M7" s="22" t="s">
        <v>4</v>
      </c>
    </row>
    <row r="8" spans="1:13" ht="12.75" customHeight="1">
      <c r="A8" s="328"/>
      <c r="B8" s="328"/>
      <c r="C8" s="328"/>
      <c r="D8" s="329" t="s">
        <v>5</v>
      </c>
      <c r="E8" s="329"/>
      <c r="F8" s="330" t="s">
        <v>6</v>
      </c>
      <c r="G8" s="331" t="s">
        <v>7</v>
      </c>
      <c r="H8" s="330" t="s">
        <v>465</v>
      </c>
      <c r="I8" s="330" t="s">
        <v>8</v>
      </c>
      <c r="J8" s="332" t="s">
        <v>9</v>
      </c>
      <c r="K8" s="332" t="s">
        <v>10</v>
      </c>
      <c r="L8" s="332" t="s">
        <v>11</v>
      </c>
      <c r="M8" s="332"/>
    </row>
    <row r="9" spans="1:13" ht="50.65" customHeight="1">
      <c r="A9" s="328"/>
      <c r="B9" s="328"/>
      <c r="C9" s="328"/>
      <c r="D9" s="329"/>
      <c r="E9" s="329"/>
      <c r="F9" s="330"/>
      <c r="G9" s="331"/>
      <c r="H9" s="330"/>
      <c r="I9" s="330"/>
      <c r="J9" s="332"/>
      <c r="K9" s="332"/>
      <c r="L9" s="24" t="s">
        <v>12</v>
      </c>
      <c r="M9" s="24" t="s">
        <v>13</v>
      </c>
    </row>
    <row r="10" spans="1:13">
      <c r="A10" s="25">
        <v>0</v>
      </c>
      <c r="B10" s="325">
        <v>1</v>
      </c>
      <c r="C10" s="325"/>
      <c r="D10" s="326">
        <v>2</v>
      </c>
      <c r="E10" s="326"/>
      <c r="F10" s="26">
        <v>3</v>
      </c>
      <c r="G10" s="27">
        <v>4</v>
      </c>
      <c r="H10" s="26">
        <v>5</v>
      </c>
      <c r="I10" s="26" t="s">
        <v>14</v>
      </c>
      <c r="J10" s="28">
        <v>7</v>
      </c>
      <c r="K10" s="28">
        <v>8</v>
      </c>
      <c r="L10" s="28">
        <v>9</v>
      </c>
      <c r="M10" s="28">
        <v>10</v>
      </c>
    </row>
    <row r="11" spans="1:13" ht="12.75" customHeight="1">
      <c r="A11" s="29" t="s">
        <v>15</v>
      </c>
      <c r="B11" s="23"/>
      <c r="C11" s="30"/>
      <c r="D11" s="320" t="s">
        <v>16</v>
      </c>
      <c r="E11" s="320"/>
      <c r="F11" s="32">
        <v>1</v>
      </c>
      <c r="G11" s="33">
        <v>9841</v>
      </c>
      <c r="H11" s="34">
        <v>11148</v>
      </c>
      <c r="I11" s="35">
        <f>H11/G11*100</f>
        <v>113.28117061274261</v>
      </c>
      <c r="J11" s="36">
        <f t="shared" ref="J11:J46" si="0">H11*1.05</f>
        <v>11705.4</v>
      </c>
      <c r="K11" s="36">
        <f t="shared" ref="K11:K46" si="1">H11*1.1</f>
        <v>12262.800000000001</v>
      </c>
      <c r="L11" s="37">
        <f>J11/H11*100</f>
        <v>105</v>
      </c>
      <c r="M11" s="37">
        <f>K11/J11*100</f>
        <v>104.76190476190477</v>
      </c>
    </row>
    <row r="12" spans="1:13" ht="12.75" customHeight="1">
      <c r="A12" s="322"/>
      <c r="B12" s="23">
        <v>1</v>
      </c>
      <c r="C12" s="30"/>
      <c r="D12" s="320" t="s">
        <v>17</v>
      </c>
      <c r="E12" s="320"/>
      <c r="F12" s="32">
        <v>2</v>
      </c>
      <c r="G12" s="33">
        <v>9840</v>
      </c>
      <c r="H12" s="34">
        <v>11145</v>
      </c>
      <c r="I12" s="35">
        <f>H12/G12*100</f>
        <v>113.26219512195121</v>
      </c>
      <c r="J12" s="36">
        <f t="shared" si="0"/>
        <v>11702.25</v>
      </c>
      <c r="K12" s="36">
        <f t="shared" si="1"/>
        <v>12259.500000000002</v>
      </c>
      <c r="L12" s="37">
        <f>J12/H12*100</f>
        <v>105</v>
      </c>
      <c r="M12" s="37">
        <f>K12/J12*100</f>
        <v>104.76190476190477</v>
      </c>
    </row>
    <row r="13" spans="1:13" ht="38.25">
      <c r="A13" s="322"/>
      <c r="B13" s="23"/>
      <c r="C13" s="30"/>
      <c r="D13" s="31" t="s">
        <v>18</v>
      </c>
      <c r="E13" s="38" t="s">
        <v>19</v>
      </c>
      <c r="F13" s="32">
        <v>3</v>
      </c>
      <c r="G13" s="33"/>
      <c r="H13" s="34"/>
      <c r="I13" s="35"/>
      <c r="J13" s="36">
        <f t="shared" si="0"/>
        <v>0</v>
      </c>
      <c r="K13" s="36">
        <f t="shared" si="1"/>
        <v>0</v>
      </c>
      <c r="L13" s="37"/>
      <c r="M13" s="37"/>
    </row>
    <row r="14" spans="1:13" ht="38.25">
      <c r="A14" s="322"/>
      <c r="B14" s="23"/>
      <c r="C14" s="30"/>
      <c r="D14" s="31" t="s">
        <v>20</v>
      </c>
      <c r="E14" s="38" t="s">
        <v>21</v>
      </c>
      <c r="F14" s="32">
        <v>4</v>
      </c>
      <c r="G14" s="33"/>
      <c r="H14" s="34"/>
      <c r="I14" s="35"/>
      <c r="J14" s="36">
        <f t="shared" si="0"/>
        <v>0</v>
      </c>
      <c r="K14" s="36">
        <f t="shared" si="1"/>
        <v>0</v>
      </c>
      <c r="L14" s="37"/>
      <c r="M14" s="37"/>
    </row>
    <row r="15" spans="1:13" ht="12.75" customHeight="1">
      <c r="A15" s="322"/>
      <c r="B15" s="23">
        <v>2</v>
      </c>
      <c r="C15" s="30"/>
      <c r="D15" s="320" t="s">
        <v>22</v>
      </c>
      <c r="E15" s="320"/>
      <c r="F15" s="32">
        <v>5</v>
      </c>
      <c r="G15" s="33">
        <v>1</v>
      </c>
      <c r="H15" s="34">
        <v>3</v>
      </c>
      <c r="I15" s="35">
        <f>H15/G15*100</f>
        <v>300</v>
      </c>
      <c r="J15" s="36">
        <f t="shared" si="0"/>
        <v>3.1500000000000004</v>
      </c>
      <c r="K15" s="36">
        <f t="shared" si="1"/>
        <v>3.3000000000000003</v>
      </c>
      <c r="L15" s="37">
        <v>100</v>
      </c>
      <c r="M15" s="37">
        <v>100</v>
      </c>
    </row>
    <row r="16" spans="1:13" ht="12.75" customHeight="1">
      <c r="A16" s="322"/>
      <c r="B16" s="23">
        <v>3</v>
      </c>
      <c r="C16" s="30"/>
      <c r="D16" s="320" t="s">
        <v>23</v>
      </c>
      <c r="E16" s="320"/>
      <c r="F16" s="32">
        <v>6</v>
      </c>
      <c r="G16" s="33"/>
      <c r="H16" s="34"/>
      <c r="I16" s="35"/>
      <c r="J16" s="36">
        <f t="shared" si="0"/>
        <v>0</v>
      </c>
      <c r="K16" s="36">
        <f t="shared" si="1"/>
        <v>0</v>
      </c>
      <c r="L16" s="37"/>
      <c r="M16" s="37"/>
    </row>
    <row r="17" spans="1:13" ht="12.75" customHeight="1">
      <c r="A17" s="29" t="s">
        <v>24</v>
      </c>
      <c r="B17" s="23"/>
      <c r="C17" s="30"/>
      <c r="D17" s="320" t="s">
        <v>25</v>
      </c>
      <c r="E17" s="320"/>
      <c r="F17" s="32">
        <v>7</v>
      </c>
      <c r="G17" s="33">
        <v>8833</v>
      </c>
      <c r="H17" s="33">
        <v>10140</v>
      </c>
      <c r="I17" s="35">
        <f t="shared" ref="I17:I24" si="2">H17/G17*100</f>
        <v>114.79678478433148</v>
      </c>
      <c r="J17" s="36">
        <f t="shared" si="0"/>
        <v>10647</v>
      </c>
      <c r="K17" s="36">
        <f t="shared" si="1"/>
        <v>11154</v>
      </c>
      <c r="L17" s="37">
        <f t="shared" ref="L17:L24" si="3">J17/H17*100</f>
        <v>105</v>
      </c>
      <c r="M17" s="37">
        <f t="shared" ref="M17:M24" si="4">K17/J17*100</f>
        <v>104.76190476190477</v>
      </c>
    </row>
    <row r="18" spans="1:13" ht="12.75" customHeight="1">
      <c r="A18" s="322"/>
      <c r="B18" s="23">
        <v>1</v>
      </c>
      <c r="C18" s="30"/>
      <c r="D18" s="320" t="s">
        <v>26</v>
      </c>
      <c r="E18" s="320"/>
      <c r="F18" s="32">
        <v>8</v>
      </c>
      <c r="G18" s="33">
        <v>8833</v>
      </c>
      <c r="H18" s="34">
        <v>10140</v>
      </c>
      <c r="I18" s="35">
        <f t="shared" si="2"/>
        <v>114.79678478433148</v>
      </c>
      <c r="J18" s="36">
        <f t="shared" si="0"/>
        <v>10647</v>
      </c>
      <c r="K18" s="36">
        <f t="shared" si="1"/>
        <v>11154</v>
      </c>
      <c r="L18" s="37">
        <f t="shared" si="3"/>
        <v>105</v>
      </c>
      <c r="M18" s="37">
        <f t="shared" si="4"/>
        <v>104.76190476190477</v>
      </c>
    </row>
    <row r="19" spans="1:13" ht="12.75" customHeight="1">
      <c r="A19" s="322"/>
      <c r="B19" s="323"/>
      <c r="C19" s="39" t="s">
        <v>27</v>
      </c>
      <c r="D19" s="320" t="s">
        <v>28</v>
      </c>
      <c r="E19" s="320"/>
      <c r="F19" s="32">
        <v>9</v>
      </c>
      <c r="G19" s="33">
        <v>1480</v>
      </c>
      <c r="H19" s="34">
        <v>2109</v>
      </c>
      <c r="I19" s="35">
        <f t="shared" si="2"/>
        <v>142.5</v>
      </c>
      <c r="J19" s="36">
        <f t="shared" si="0"/>
        <v>2214.4500000000003</v>
      </c>
      <c r="K19" s="36">
        <f t="shared" si="1"/>
        <v>2319.9</v>
      </c>
      <c r="L19" s="37">
        <f t="shared" si="3"/>
        <v>105</v>
      </c>
      <c r="M19" s="37">
        <f t="shared" si="4"/>
        <v>104.76190476190474</v>
      </c>
    </row>
    <row r="20" spans="1:13" ht="12.75" customHeight="1">
      <c r="A20" s="322"/>
      <c r="B20" s="323"/>
      <c r="C20" s="40" t="s">
        <v>29</v>
      </c>
      <c r="D20" s="320" t="s">
        <v>30</v>
      </c>
      <c r="E20" s="320"/>
      <c r="F20" s="32">
        <v>10</v>
      </c>
      <c r="G20" s="33">
        <v>1443</v>
      </c>
      <c r="H20" s="34">
        <v>1462</v>
      </c>
      <c r="I20" s="35">
        <f t="shared" si="2"/>
        <v>101.31670131670131</v>
      </c>
      <c r="J20" s="36">
        <f t="shared" si="0"/>
        <v>1535.1000000000001</v>
      </c>
      <c r="K20" s="36">
        <f t="shared" si="1"/>
        <v>1608.2</v>
      </c>
      <c r="L20" s="37">
        <f t="shared" si="3"/>
        <v>105</v>
      </c>
      <c r="M20" s="37">
        <f t="shared" si="4"/>
        <v>104.76190476190474</v>
      </c>
    </row>
    <row r="21" spans="1:13" ht="12.75" customHeight="1">
      <c r="A21" s="322"/>
      <c r="B21" s="323"/>
      <c r="C21" s="41" t="s">
        <v>31</v>
      </c>
      <c r="D21" s="324" t="s">
        <v>32</v>
      </c>
      <c r="E21" s="324"/>
      <c r="F21" s="32">
        <v>11</v>
      </c>
      <c r="G21" s="33">
        <v>5775</v>
      </c>
      <c r="H21" s="34">
        <v>6403</v>
      </c>
      <c r="I21" s="35">
        <f t="shared" si="2"/>
        <v>110.87445887445888</v>
      </c>
      <c r="J21" s="36">
        <f t="shared" si="0"/>
        <v>6723.1500000000005</v>
      </c>
      <c r="K21" s="36">
        <f t="shared" si="1"/>
        <v>7043.3</v>
      </c>
      <c r="L21" s="37">
        <f t="shared" si="3"/>
        <v>105</v>
      </c>
      <c r="M21" s="37">
        <f t="shared" si="4"/>
        <v>104.76190476190477</v>
      </c>
    </row>
    <row r="22" spans="1:13" ht="25.5">
      <c r="A22" s="322"/>
      <c r="B22" s="323"/>
      <c r="C22" s="42"/>
      <c r="D22" s="43" t="s">
        <v>33</v>
      </c>
      <c r="E22" s="44" t="s">
        <v>34</v>
      </c>
      <c r="F22" s="32">
        <v>12</v>
      </c>
      <c r="G22" s="33">
        <v>5456</v>
      </c>
      <c r="H22" s="33">
        <v>6075</v>
      </c>
      <c r="I22" s="35">
        <f t="shared" si="2"/>
        <v>111.34530791788858</v>
      </c>
      <c r="J22" s="36">
        <f t="shared" si="0"/>
        <v>6378.75</v>
      </c>
      <c r="K22" s="36">
        <f t="shared" si="1"/>
        <v>6682.5000000000009</v>
      </c>
      <c r="L22" s="37">
        <f t="shared" si="3"/>
        <v>105</v>
      </c>
      <c r="M22" s="37">
        <f t="shared" si="4"/>
        <v>104.76190476190477</v>
      </c>
    </row>
    <row r="23" spans="1:13" ht="15">
      <c r="A23" s="322"/>
      <c r="B23" s="323"/>
      <c r="C23" s="42"/>
      <c r="D23" s="45" t="s">
        <v>35</v>
      </c>
      <c r="E23" s="31" t="s">
        <v>36</v>
      </c>
      <c r="F23" s="32">
        <v>13</v>
      </c>
      <c r="G23" s="33">
        <v>5060</v>
      </c>
      <c r="H23" s="34">
        <v>5486</v>
      </c>
      <c r="I23" s="35">
        <f t="shared" si="2"/>
        <v>108.41897233201581</v>
      </c>
      <c r="J23" s="36">
        <f t="shared" si="0"/>
        <v>5760.3</v>
      </c>
      <c r="K23" s="36">
        <f t="shared" si="1"/>
        <v>6034.6</v>
      </c>
      <c r="L23" s="37">
        <f t="shared" si="3"/>
        <v>105</v>
      </c>
      <c r="M23" s="37">
        <f t="shared" si="4"/>
        <v>104.76190476190477</v>
      </c>
    </row>
    <row r="24" spans="1:13" ht="15">
      <c r="A24" s="322"/>
      <c r="B24" s="323"/>
      <c r="C24" s="42"/>
      <c r="D24" s="45" t="s">
        <v>37</v>
      </c>
      <c r="E24" s="31" t="s">
        <v>38</v>
      </c>
      <c r="F24" s="32">
        <v>14</v>
      </c>
      <c r="G24" s="33">
        <v>396</v>
      </c>
      <c r="H24" s="34">
        <v>589</v>
      </c>
      <c r="I24" s="35">
        <f t="shared" si="2"/>
        <v>148.73737373737376</v>
      </c>
      <c r="J24" s="36">
        <f t="shared" si="0"/>
        <v>618.45000000000005</v>
      </c>
      <c r="K24" s="36">
        <f t="shared" si="1"/>
        <v>647.90000000000009</v>
      </c>
      <c r="L24" s="37">
        <f t="shared" si="3"/>
        <v>105</v>
      </c>
      <c r="M24" s="37">
        <f t="shared" si="4"/>
        <v>104.76190476190477</v>
      </c>
    </row>
    <row r="25" spans="1:13" ht="25.5">
      <c r="A25" s="322"/>
      <c r="B25" s="323"/>
      <c r="C25" s="42"/>
      <c r="D25" s="45" t="s">
        <v>39</v>
      </c>
      <c r="E25" s="31" t="s">
        <v>40</v>
      </c>
      <c r="F25" s="32">
        <v>15</v>
      </c>
      <c r="G25" s="33"/>
      <c r="H25" s="34"/>
      <c r="I25" s="35"/>
      <c r="J25" s="36">
        <f t="shared" si="0"/>
        <v>0</v>
      </c>
      <c r="K25" s="36">
        <f t="shared" si="1"/>
        <v>0</v>
      </c>
      <c r="L25" s="37"/>
      <c r="M25" s="37"/>
    </row>
    <row r="26" spans="1:13" ht="51">
      <c r="A26" s="322"/>
      <c r="B26" s="323"/>
      <c r="C26" s="42"/>
      <c r="D26" s="45"/>
      <c r="E26" s="46" t="s">
        <v>41</v>
      </c>
      <c r="F26" s="32">
        <v>16</v>
      </c>
      <c r="G26" s="33"/>
      <c r="H26" s="34"/>
      <c r="I26" s="35"/>
      <c r="J26" s="36">
        <f t="shared" si="0"/>
        <v>0</v>
      </c>
      <c r="K26" s="36">
        <f t="shared" si="1"/>
        <v>0</v>
      </c>
      <c r="L26" s="37"/>
      <c r="M26" s="37"/>
    </row>
    <row r="27" spans="1:13" ht="63.75">
      <c r="A27" s="322"/>
      <c r="B27" s="323"/>
      <c r="C27" s="42"/>
      <c r="D27" s="45" t="s">
        <v>42</v>
      </c>
      <c r="E27" s="31" t="s">
        <v>43</v>
      </c>
      <c r="F27" s="32">
        <v>17</v>
      </c>
      <c r="G27" s="33">
        <v>201</v>
      </c>
      <c r="H27" s="34">
        <v>200</v>
      </c>
      <c r="I27" s="35">
        <f>H27/G27*100</f>
        <v>99.50248756218906</v>
      </c>
      <c r="J27" s="36">
        <f t="shared" si="0"/>
        <v>210</v>
      </c>
      <c r="K27" s="36">
        <f t="shared" si="1"/>
        <v>220.00000000000003</v>
      </c>
      <c r="L27" s="37">
        <f>J27/H27*100</f>
        <v>105</v>
      </c>
      <c r="M27" s="37">
        <f>K27/J27*100</f>
        <v>104.76190476190477</v>
      </c>
    </row>
    <row r="28" spans="1:13" ht="38.25">
      <c r="A28" s="322"/>
      <c r="B28" s="323"/>
      <c r="C28" s="47"/>
      <c r="D28" s="45" t="s">
        <v>44</v>
      </c>
      <c r="E28" s="31" t="s">
        <v>45</v>
      </c>
      <c r="F28" s="32">
        <v>18</v>
      </c>
      <c r="G28" s="33">
        <v>118</v>
      </c>
      <c r="H28" s="34">
        <v>128</v>
      </c>
      <c r="I28" s="35">
        <f>H28/G28*100</f>
        <v>108.47457627118644</v>
      </c>
      <c r="J28" s="36">
        <f t="shared" si="0"/>
        <v>134.4</v>
      </c>
      <c r="K28" s="36">
        <f t="shared" si="1"/>
        <v>140.80000000000001</v>
      </c>
      <c r="L28" s="37">
        <f>J28/H28*100</f>
        <v>105</v>
      </c>
      <c r="M28" s="37">
        <f>K28/J28*100</f>
        <v>104.76190476190477</v>
      </c>
    </row>
    <row r="29" spans="1:13" ht="12.75" customHeight="1">
      <c r="A29" s="322"/>
      <c r="B29" s="323"/>
      <c r="C29" s="48" t="s">
        <v>46</v>
      </c>
      <c r="D29" s="320" t="s">
        <v>47</v>
      </c>
      <c r="E29" s="320"/>
      <c r="F29" s="32">
        <v>19</v>
      </c>
      <c r="G29" s="33">
        <v>135</v>
      </c>
      <c r="H29" s="34">
        <v>166</v>
      </c>
      <c r="I29" s="35">
        <f>H29/G29*100</f>
        <v>122.96296296296296</v>
      </c>
      <c r="J29" s="36">
        <f t="shared" si="0"/>
        <v>174.3</v>
      </c>
      <c r="K29" s="36">
        <f t="shared" si="1"/>
        <v>182.60000000000002</v>
      </c>
      <c r="L29" s="37">
        <f>J29/H29*100</f>
        <v>105</v>
      </c>
      <c r="M29" s="37">
        <f>K29/J29*100</f>
        <v>104.76190476190477</v>
      </c>
    </row>
    <row r="30" spans="1:13" ht="12.75" customHeight="1">
      <c r="A30" s="322"/>
      <c r="B30" s="23">
        <v>2</v>
      </c>
      <c r="C30" s="30"/>
      <c r="D30" s="320" t="s">
        <v>48</v>
      </c>
      <c r="E30" s="320"/>
      <c r="F30" s="32">
        <v>20</v>
      </c>
      <c r="G30" s="33">
        <v>0</v>
      </c>
      <c r="H30" s="34">
        <v>0</v>
      </c>
      <c r="I30" s="35">
        <v>0</v>
      </c>
      <c r="J30" s="36">
        <f t="shared" si="0"/>
        <v>0</v>
      </c>
      <c r="K30" s="36">
        <f t="shared" si="1"/>
        <v>0</v>
      </c>
      <c r="L30" s="37">
        <v>0</v>
      </c>
      <c r="M30" s="37">
        <v>0</v>
      </c>
    </row>
    <row r="31" spans="1:13" ht="12.75" customHeight="1">
      <c r="A31" s="322"/>
      <c r="B31" s="23">
        <v>3</v>
      </c>
      <c r="C31" s="30"/>
      <c r="D31" s="320" t="s">
        <v>49</v>
      </c>
      <c r="E31" s="320"/>
      <c r="F31" s="32">
        <v>21</v>
      </c>
      <c r="G31" s="33">
        <v>0</v>
      </c>
      <c r="H31" s="34">
        <v>0</v>
      </c>
      <c r="I31" s="35">
        <v>0</v>
      </c>
      <c r="J31" s="36">
        <f t="shared" si="0"/>
        <v>0</v>
      </c>
      <c r="K31" s="36">
        <f t="shared" si="1"/>
        <v>0</v>
      </c>
      <c r="L31" s="37">
        <v>0</v>
      </c>
      <c r="M31" s="37">
        <v>0</v>
      </c>
    </row>
    <row r="32" spans="1:13" ht="12.75" customHeight="1">
      <c r="A32" s="29" t="s">
        <v>50</v>
      </c>
      <c r="B32" s="23"/>
      <c r="C32" s="30"/>
      <c r="D32" s="320" t="s">
        <v>51</v>
      </c>
      <c r="E32" s="320"/>
      <c r="F32" s="32">
        <v>22</v>
      </c>
      <c r="G32" s="33">
        <v>1008</v>
      </c>
      <c r="H32" s="34">
        <v>1008</v>
      </c>
      <c r="I32" s="35">
        <f>H32/G32*100</f>
        <v>100</v>
      </c>
      <c r="J32" s="36">
        <f t="shared" si="0"/>
        <v>1058.4000000000001</v>
      </c>
      <c r="K32" s="36">
        <f t="shared" si="1"/>
        <v>1108.8000000000002</v>
      </c>
      <c r="L32" s="37">
        <f>J32/H32*100</f>
        <v>105</v>
      </c>
      <c r="M32" s="37">
        <f>K32/J32*100</f>
        <v>104.76190476190477</v>
      </c>
    </row>
    <row r="33" spans="1:13" ht="12.75" customHeight="1">
      <c r="A33" s="29" t="s">
        <v>52</v>
      </c>
      <c r="B33" s="23"/>
      <c r="C33" s="30"/>
      <c r="D33" s="320" t="s">
        <v>53</v>
      </c>
      <c r="E33" s="320"/>
      <c r="F33" s="32">
        <v>23</v>
      </c>
      <c r="G33" s="33">
        <v>161</v>
      </c>
      <c r="H33" s="34">
        <v>161</v>
      </c>
      <c r="I33" s="35">
        <f>H33/G33*100</f>
        <v>100</v>
      </c>
      <c r="J33" s="36">
        <f t="shared" si="0"/>
        <v>169.05</v>
      </c>
      <c r="K33" s="36">
        <f t="shared" si="1"/>
        <v>177.10000000000002</v>
      </c>
      <c r="L33" s="37">
        <f>J33/H33*100</f>
        <v>105</v>
      </c>
      <c r="M33" s="37">
        <f>K33/J33*100</f>
        <v>104.76190476190477</v>
      </c>
    </row>
    <row r="34" spans="1:13" ht="12.75" customHeight="1">
      <c r="A34" s="29" t="s">
        <v>54</v>
      </c>
      <c r="B34" s="23"/>
      <c r="C34" s="30"/>
      <c r="D34" s="320" t="s">
        <v>55</v>
      </c>
      <c r="E34" s="320"/>
      <c r="F34" s="32">
        <v>24</v>
      </c>
      <c r="G34" s="33">
        <v>846</v>
      </c>
      <c r="H34" s="33">
        <v>846</v>
      </c>
      <c r="I34" s="35">
        <f>H34/G34*100</f>
        <v>100</v>
      </c>
      <c r="J34" s="36">
        <f t="shared" si="0"/>
        <v>888.30000000000007</v>
      </c>
      <c r="K34" s="36">
        <f t="shared" si="1"/>
        <v>930.6</v>
      </c>
      <c r="L34" s="37">
        <f>J34/H34*100</f>
        <v>105</v>
      </c>
      <c r="M34" s="37">
        <f>K34/J34*100</f>
        <v>104.76190476190477</v>
      </c>
    </row>
    <row r="35" spans="1:13" ht="12.75" customHeight="1">
      <c r="A35" s="322"/>
      <c r="B35" s="23">
        <v>1</v>
      </c>
      <c r="C35" s="30"/>
      <c r="D35" s="320" t="s">
        <v>56</v>
      </c>
      <c r="E35" s="320"/>
      <c r="F35" s="32">
        <v>25</v>
      </c>
      <c r="G35" s="33"/>
      <c r="H35" s="34"/>
      <c r="I35" s="35"/>
      <c r="J35" s="36">
        <f t="shared" si="0"/>
        <v>0</v>
      </c>
      <c r="K35" s="36">
        <f t="shared" si="1"/>
        <v>0</v>
      </c>
      <c r="L35" s="37"/>
      <c r="M35" s="37"/>
    </row>
    <row r="36" spans="1:13" ht="12.75" customHeight="1">
      <c r="A36" s="322"/>
      <c r="B36" s="23">
        <v>2</v>
      </c>
      <c r="C36" s="30"/>
      <c r="D36" s="320" t="s">
        <v>57</v>
      </c>
      <c r="E36" s="320"/>
      <c r="F36" s="32">
        <v>26</v>
      </c>
      <c r="G36" s="33"/>
      <c r="H36" s="34"/>
      <c r="I36" s="35"/>
      <c r="J36" s="36">
        <f t="shared" si="0"/>
        <v>0</v>
      </c>
      <c r="K36" s="36">
        <f t="shared" si="1"/>
        <v>0</v>
      </c>
      <c r="L36" s="37"/>
      <c r="M36" s="37"/>
    </row>
    <row r="37" spans="1:13" ht="12.75" customHeight="1">
      <c r="A37" s="322"/>
      <c r="B37" s="23">
        <v>3</v>
      </c>
      <c r="C37" s="30"/>
      <c r="D37" s="320" t="s">
        <v>58</v>
      </c>
      <c r="E37" s="320"/>
      <c r="F37" s="32">
        <v>27</v>
      </c>
      <c r="G37" s="33">
        <v>0</v>
      </c>
      <c r="H37" s="34">
        <v>0</v>
      </c>
      <c r="I37" s="35"/>
      <c r="J37" s="36">
        <f t="shared" si="0"/>
        <v>0</v>
      </c>
      <c r="K37" s="36">
        <f t="shared" si="1"/>
        <v>0</v>
      </c>
      <c r="L37" s="37"/>
      <c r="M37" s="37"/>
    </row>
    <row r="38" spans="1:13" ht="12.75" customHeight="1">
      <c r="A38" s="322"/>
      <c r="B38" s="23">
        <v>4</v>
      </c>
      <c r="C38" s="30"/>
      <c r="D38" s="320" t="s">
        <v>59</v>
      </c>
      <c r="E38" s="320"/>
      <c r="F38" s="32">
        <v>28</v>
      </c>
      <c r="G38" s="33"/>
      <c r="H38" s="34"/>
      <c r="I38" s="35"/>
      <c r="J38" s="36">
        <f t="shared" si="0"/>
        <v>0</v>
      </c>
      <c r="K38" s="36">
        <f t="shared" si="1"/>
        <v>0</v>
      </c>
      <c r="L38" s="37"/>
      <c r="M38" s="37"/>
    </row>
    <row r="39" spans="1:13" ht="12.75" customHeight="1">
      <c r="A39" s="322"/>
      <c r="B39" s="23">
        <v>5</v>
      </c>
      <c r="C39" s="30"/>
      <c r="D39" s="320" t="s">
        <v>60</v>
      </c>
      <c r="E39" s="320"/>
      <c r="F39" s="32">
        <v>29</v>
      </c>
      <c r="G39" s="33"/>
      <c r="H39" s="34"/>
      <c r="I39" s="35"/>
      <c r="J39" s="36">
        <f t="shared" si="0"/>
        <v>0</v>
      </c>
      <c r="K39" s="36">
        <f t="shared" si="1"/>
        <v>0</v>
      </c>
      <c r="L39" s="37"/>
      <c r="M39" s="37"/>
    </row>
    <row r="40" spans="1:13" ht="12.75" customHeight="1">
      <c r="A40" s="322"/>
      <c r="B40" s="23">
        <v>6</v>
      </c>
      <c r="C40" s="30"/>
      <c r="D40" s="320" t="s">
        <v>61</v>
      </c>
      <c r="E40" s="320"/>
      <c r="F40" s="32">
        <v>30</v>
      </c>
      <c r="G40" s="33">
        <v>846</v>
      </c>
      <c r="H40" s="34">
        <v>846</v>
      </c>
      <c r="I40" s="35">
        <f>H40/G40*100</f>
        <v>100</v>
      </c>
      <c r="J40" s="36">
        <f t="shared" si="0"/>
        <v>888.30000000000007</v>
      </c>
      <c r="K40" s="36">
        <f t="shared" si="1"/>
        <v>930.6</v>
      </c>
      <c r="L40" s="37">
        <f>J40/H40*100</f>
        <v>105</v>
      </c>
      <c r="M40" s="37">
        <f>K40/J40*100</f>
        <v>104.76190476190477</v>
      </c>
    </row>
    <row r="41" spans="1:13" ht="12.75" customHeight="1">
      <c r="A41" s="322"/>
      <c r="B41" s="23">
        <v>7</v>
      </c>
      <c r="C41" s="30"/>
      <c r="D41" s="320" t="s">
        <v>62</v>
      </c>
      <c r="E41" s="320"/>
      <c r="F41" s="32">
        <v>31</v>
      </c>
      <c r="G41" s="33"/>
      <c r="H41" s="34"/>
      <c r="I41" s="35"/>
      <c r="J41" s="36">
        <f t="shared" si="0"/>
        <v>0</v>
      </c>
      <c r="K41" s="36">
        <f t="shared" si="1"/>
        <v>0</v>
      </c>
      <c r="L41" s="37"/>
      <c r="M41" s="37"/>
    </row>
    <row r="42" spans="1:13" ht="12.75" customHeight="1">
      <c r="A42" s="322"/>
      <c r="B42" s="23">
        <v>8</v>
      </c>
      <c r="C42" s="30"/>
      <c r="D42" s="320" t="s">
        <v>63</v>
      </c>
      <c r="E42" s="320"/>
      <c r="F42" s="32">
        <v>32</v>
      </c>
      <c r="G42" s="33">
        <v>423</v>
      </c>
      <c r="H42" s="33">
        <v>423</v>
      </c>
      <c r="I42" s="35">
        <f>H42/G42*100</f>
        <v>100</v>
      </c>
      <c r="J42" s="36">
        <f t="shared" si="0"/>
        <v>444.15000000000003</v>
      </c>
      <c r="K42" s="36">
        <f t="shared" si="1"/>
        <v>465.3</v>
      </c>
      <c r="L42" s="37">
        <f>J42/H42*100</f>
        <v>105</v>
      </c>
      <c r="M42" s="37">
        <f>K42/J42*100</f>
        <v>104.76190476190477</v>
      </c>
    </row>
    <row r="43" spans="1:13" ht="12.75" customHeight="1">
      <c r="A43" s="322"/>
      <c r="B43" s="23"/>
      <c r="C43" s="30" t="s">
        <v>18</v>
      </c>
      <c r="D43" s="320" t="s">
        <v>64</v>
      </c>
      <c r="E43" s="320"/>
      <c r="F43" s="32">
        <v>33</v>
      </c>
      <c r="G43" s="33"/>
      <c r="H43" s="34"/>
      <c r="I43" s="35"/>
      <c r="J43" s="36">
        <f t="shared" si="0"/>
        <v>0</v>
      </c>
      <c r="K43" s="36">
        <f t="shared" si="1"/>
        <v>0</v>
      </c>
      <c r="L43" s="37"/>
      <c r="M43" s="37"/>
    </row>
    <row r="44" spans="1:13" ht="12.75" customHeight="1">
      <c r="A44" s="322"/>
      <c r="B44" s="23"/>
      <c r="C44" s="30" t="s">
        <v>20</v>
      </c>
      <c r="D44" s="320" t="s">
        <v>65</v>
      </c>
      <c r="E44" s="320"/>
      <c r="F44" s="32" t="s">
        <v>66</v>
      </c>
      <c r="G44" s="33">
        <v>402</v>
      </c>
      <c r="H44" s="34">
        <v>402</v>
      </c>
      <c r="I44" s="35">
        <f>H44/G44*100</f>
        <v>100</v>
      </c>
      <c r="J44" s="36">
        <f t="shared" si="0"/>
        <v>422.1</v>
      </c>
      <c r="K44" s="36">
        <f t="shared" si="1"/>
        <v>442.20000000000005</v>
      </c>
      <c r="L44" s="37">
        <f>J44/H44*100</f>
        <v>105</v>
      </c>
      <c r="M44" s="37">
        <f>K44/J44*100</f>
        <v>104.76190476190477</v>
      </c>
    </row>
    <row r="45" spans="1:13" ht="12.75" customHeight="1">
      <c r="A45" s="322"/>
      <c r="B45" s="23"/>
      <c r="C45" s="30" t="s">
        <v>67</v>
      </c>
      <c r="D45" s="320" t="s">
        <v>68</v>
      </c>
      <c r="E45" s="320"/>
      <c r="F45" s="32">
        <v>34</v>
      </c>
      <c r="G45" s="33">
        <v>21</v>
      </c>
      <c r="H45" s="34">
        <v>21</v>
      </c>
      <c r="I45" s="35">
        <f>H45/G45*100</f>
        <v>100</v>
      </c>
      <c r="J45" s="36">
        <f t="shared" si="0"/>
        <v>22.05</v>
      </c>
      <c r="K45" s="36">
        <f t="shared" si="1"/>
        <v>23.1</v>
      </c>
      <c r="L45" s="37">
        <f>J45/H45*100</f>
        <v>105</v>
      </c>
      <c r="M45" s="37">
        <f>K45/J45*100</f>
        <v>104.76190476190477</v>
      </c>
    </row>
    <row r="46" spans="1:13" ht="12.75" customHeight="1">
      <c r="A46" s="322"/>
      <c r="B46" s="23">
        <v>9</v>
      </c>
      <c r="C46" s="30"/>
      <c r="D46" s="320" t="s">
        <v>69</v>
      </c>
      <c r="E46" s="320"/>
      <c r="F46" s="32">
        <v>35</v>
      </c>
      <c r="G46" s="33">
        <v>423</v>
      </c>
      <c r="H46" s="34">
        <v>423</v>
      </c>
      <c r="I46" s="35">
        <f>H46/G46*100</f>
        <v>100</v>
      </c>
      <c r="J46" s="36">
        <f t="shared" si="0"/>
        <v>444.15000000000003</v>
      </c>
      <c r="K46" s="36">
        <f t="shared" si="1"/>
        <v>465.3</v>
      </c>
      <c r="L46" s="37">
        <f>J46/H46*100</f>
        <v>105</v>
      </c>
      <c r="M46" s="37">
        <f>K46/J46*100</f>
        <v>104.76190476190477</v>
      </c>
    </row>
    <row r="47" spans="1:13" ht="12.75" customHeight="1">
      <c r="A47" s="29" t="s">
        <v>70</v>
      </c>
      <c r="B47" s="23"/>
      <c r="C47" s="30"/>
      <c r="D47" s="320" t="s">
        <v>71</v>
      </c>
      <c r="E47" s="320"/>
      <c r="F47" s="32">
        <v>36</v>
      </c>
      <c r="G47" s="33"/>
      <c r="H47" s="34"/>
      <c r="I47" s="35"/>
      <c r="J47" s="49"/>
      <c r="K47" s="36"/>
      <c r="L47" s="37"/>
      <c r="M47" s="37"/>
    </row>
    <row r="48" spans="1:13" ht="12.75" customHeight="1">
      <c r="A48" s="29" t="s">
        <v>72</v>
      </c>
      <c r="B48" s="23"/>
      <c r="C48" s="30"/>
      <c r="D48" s="320" t="s">
        <v>73</v>
      </c>
      <c r="E48" s="320"/>
      <c r="F48" s="32">
        <v>37</v>
      </c>
      <c r="G48" s="33"/>
      <c r="H48" s="34"/>
      <c r="I48" s="35"/>
      <c r="J48" s="49"/>
      <c r="K48" s="36"/>
      <c r="L48" s="37"/>
      <c r="M48" s="37"/>
    </row>
    <row r="49" spans="1:13" ht="12.75" customHeight="1">
      <c r="A49" s="29"/>
      <c r="B49" s="23"/>
      <c r="C49" s="30" t="s">
        <v>18</v>
      </c>
      <c r="D49" s="320" t="s">
        <v>74</v>
      </c>
      <c r="E49" s="320"/>
      <c r="F49" s="32">
        <v>38</v>
      </c>
      <c r="G49" s="33"/>
      <c r="H49" s="34"/>
      <c r="I49" s="35"/>
      <c r="J49" s="49"/>
      <c r="K49" s="36"/>
      <c r="L49" s="37"/>
      <c r="M49" s="37"/>
    </row>
    <row r="50" spans="1:13" ht="12.75" customHeight="1">
      <c r="A50" s="29"/>
      <c r="B50" s="23"/>
      <c r="C50" s="30" t="s">
        <v>20</v>
      </c>
      <c r="D50" s="320" t="s">
        <v>75</v>
      </c>
      <c r="E50" s="320"/>
      <c r="F50" s="32">
        <v>39</v>
      </c>
      <c r="G50" s="33"/>
      <c r="H50" s="34"/>
      <c r="I50" s="35"/>
      <c r="J50" s="49"/>
      <c r="K50" s="36"/>
      <c r="L50" s="37"/>
      <c r="M50" s="37"/>
    </row>
    <row r="51" spans="1:13" ht="12.75" customHeight="1">
      <c r="A51" s="29"/>
      <c r="B51" s="23"/>
      <c r="C51" s="30" t="s">
        <v>67</v>
      </c>
      <c r="D51" s="320" t="s">
        <v>76</v>
      </c>
      <c r="E51" s="320"/>
      <c r="F51" s="32">
        <v>40</v>
      </c>
      <c r="G51" s="33"/>
      <c r="H51" s="34"/>
      <c r="I51" s="35"/>
      <c r="J51" s="49"/>
      <c r="K51" s="36"/>
      <c r="L51" s="37"/>
      <c r="M51" s="37"/>
    </row>
    <row r="52" spans="1:13" ht="12.75" customHeight="1">
      <c r="A52" s="29"/>
      <c r="B52" s="23"/>
      <c r="C52" s="30" t="s">
        <v>77</v>
      </c>
      <c r="D52" s="320" t="s">
        <v>78</v>
      </c>
      <c r="E52" s="320"/>
      <c r="F52" s="32">
        <v>41</v>
      </c>
      <c r="G52" s="33"/>
      <c r="H52" s="34"/>
      <c r="I52" s="35"/>
      <c r="J52" s="49"/>
      <c r="K52" s="36"/>
      <c r="L52" s="37"/>
      <c r="M52" s="37"/>
    </row>
    <row r="53" spans="1:13" ht="12.75" customHeight="1">
      <c r="A53" s="29"/>
      <c r="B53" s="23"/>
      <c r="C53" s="30" t="s">
        <v>79</v>
      </c>
      <c r="D53" s="320" t="s">
        <v>80</v>
      </c>
      <c r="E53" s="320"/>
      <c r="F53" s="32">
        <v>42</v>
      </c>
      <c r="G53" s="33"/>
      <c r="H53" s="34"/>
      <c r="I53" s="35"/>
      <c r="J53" s="49"/>
      <c r="K53" s="36"/>
      <c r="L53" s="37"/>
      <c r="M53" s="37"/>
    </row>
    <row r="54" spans="1:13" ht="12.75" customHeight="1">
      <c r="A54" s="29" t="s">
        <v>81</v>
      </c>
      <c r="B54" s="23"/>
      <c r="C54" s="30"/>
      <c r="D54" s="320" t="s">
        <v>82</v>
      </c>
      <c r="E54" s="320"/>
      <c r="F54" s="32">
        <v>43</v>
      </c>
      <c r="G54" s="33">
        <v>239</v>
      </c>
      <c r="H54" s="33">
        <v>1658</v>
      </c>
      <c r="I54" s="35">
        <f>H54/G54*100</f>
        <v>693.72384937238496</v>
      </c>
      <c r="J54" s="49">
        <v>604</v>
      </c>
      <c r="K54" s="36">
        <v>645</v>
      </c>
      <c r="L54" s="37">
        <f>J54/H54*100</f>
        <v>36.429433051869722</v>
      </c>
      <c r="M54" s="37">
        <f>K54/J54*100</f>
        <v>106.78807947019868</v>
      </c>
    </row>
    <row r="55" spans="1:13" ht="12.75" customHeight="1">
      <c r="A55" s="29"/>
      <c r="B55" s="23">
        <v>1</v>
      </c>
      <c r="C55" s="30"/>
      <c r="D55" s="320" t="s">
        <v>83</v>
      </c>
      <c r="E55" s="320"/>
      <c r="F55" s="32">
        <v>44</v>
      </c>
      <c r="G55" s="33"/>
      <c r="H55" s="33"/>
      <c r="I55" s="35"/>
      <c r="J55" s="49"/>
      <c r="K55" s="49"/>
      <c r="L55" s="37"/>
      <c r="M55" s="37"/>
    </row>
    <row r="56" spans="1:13" ht="51">
      <c r="A56" s="29"/>
      <c r="B56" s="23"/>
      <c r="C56" s="30"/>
      <c r="D56" s="31"/>
      <c r="E56" s="31" t="s">
        <v>84</v>
      </c>
      <c r="F56" s="32">
        <v>45</v>
      </c>
      <c r="G56" s="33"/>
      <c r="H56" s="33"/>
      <c r="I56" s="35"/>
      <c r="J56" s="49"/>
      <c r="K56" s="49"/>
      <c r="L56" s="37"/>
      <c r="M56" s="37"/>
    </row>
    <row r="57" spans="1:13" ht="12.75" customHeight="1">
      <c r="A57" s="29" t="s">
        <v>85</v>
      </c>
      <c r="B57" s="23"/>
      <c r="C57" s="30"/>
      <c r="D57" s="320" t="s">
        <v>86</v>
      </c>
      <c r="E57" s="320"/>
      <c r="F57" s="32">
        <v>46</v>
      </c>
      <c r="G57" s="33">
        <v>239</v>
      </c>
      <c r="H57" s="33">
        <v>1658</v>
      </c>
      <c r="I57" s="35"/>
      <c r="J57" s="50">
        <v>604</v>
      </c>
      <c r="K57" s="50">
        <v>645</v>
      </c>
      <c r="L57" s="37">
        <f>J57/H57*100</f>
        <v>36.429433051869722</v>
      </c>
      <c r="M57" s="37">
        <f>K57/J57*100</f>
        <v>106.78807947019868</v>
      </c>
    </row>
    <row r="58" spans="1:13" ht="12.75" customHeight="1">
      <c r="A58" s="29" t="s">
        <v>87</v>
      </c>
      <c r="B58" s="51"/>
      <c r="C58" s="30"/>
      <c r="D58" s="320" t="s">
        <v>88</v>
      </c>
      <c r="E58" s="320"/>
      <c r="F58" s="32">
        <v>47</v>
      </c>
      <c r="G58" s="33"/>
      <c r="H58" s="33"/>
      <c r="I58" s="35"/>
      <c r="J58" s="49"/>
      <c r="K58" s="49"/>
      <c r="L58" s="37"/>
      <c r="M58" s="37"/>
    </row>
    <row r="59" spans="1:13" ht="12.75" customHeight="1">
      <c r="A59" s="322"/>
      <c r="B59" s="23">
        <v>1</v>
      </c>
      <c r="C59" s="30"/>
      <c r="D59" s="320" t="s">
        <v>89</v>
      </c>
      <c r="E59" s="320"/>
      <c r="F59" s="32">
        <v>48</v>
      </c>
      <c r="G59" s="33">
        <v>116</v>
      </c>
      <c r="H59" s="34">
        <v>116</v>
      </c>
      <c r="I59" s="35">
        <f>H59/G59*100</f>
        <v>100</v>
      </c>
      <c r="J59" s="49">
        <v>116</v>
      </c>
      <c r="K59" s="49">
        <v>116</v>
      </c>
      <c r="L59" s="37">
        <f t="shared" ref="L59:L64" si="5">J59/H59*100</f>
        <v>100</v>
      </c>
      <c r="M59" s="37">
        <f t="shared" ref="M59:M64" si="6">K59/J59*100</f>
        <v>100</v>
      </c>
    </row>
    <row r="60" spans="1:13" ht="12.75" customHeight="1">
      <c r="A60" s="322"/>
      <c r="B60" s="23">
        <v>2</v>
      </c>
      <c r="C60" s="30"/>
      <c r="D60" s="320" t="s">
        <v>90</v>
      </c>
      <c r="E60" s="320"/>
      <c r="F60" s="32">
        <v>49</v>
      </c>
      <c r="G60" s="33">
        <v>108</v>
      </c>
      <c r="H60" s="34">
        <v>115</v>
      </c>
      <c r="I60" s="35">
        <f>H60/G60*100</f>
        <v>106.4814814814815</v>
      </c>
      <c r="J60" s="49">
        <v>115</v>
      </c>
      <c r="K60" s="49">
        <v>115</v>
      </c>
      <c r="L60" s="37">
        <f t="shared" si="5"/>
        <v>100</v>
      </c>
      <c r="M60" s="37">
        <f t="shared" si="6"/>
        <v>100</v>
      </c>
    </row>
    <row r="61" spans="1:13" ht="12.75" customHeight="1">
      <c r="A61" s="322"/>
      <c r="B61" s="23">
        <v>3</v>
      </c>
      <c r="C61" s="30"/>
      <c r="D61" s="320" t="s">
        <v>91</v>
      </c>
      <c r="E61" s="320"/>
      <c r="F61" s="32">
        <v>50</v>
      </c>
      <c r="G61" s="52">
        <f>G22/G60/12*1000</f>
        <v>4209.8765432098762</v>
      </c>
      <c r="H61" s="52">
        <f>H22/H60/12*1000</f>
        <v>4402.1739130434789</v>
      </c>
      <c r="I61" s="52">
        <f>I22/I60/12*1000</f>
        <v>87.139806196608433</v>
      </c>
      <c r="J61" s="52">
        <f>J22/J60/12*1000</f>
        <v>4622.282608695652</v>
      </c>
      <c r="K61" s="52">
        <f>K22/K60/12*1000</f>
        <v>4842.3913043478269</v>
      </c>
      <c r="L61" s="37">
        <f t="shared" si="5"/>
        <v>104.99999999999999</v>
      </c>
      <c r="M61" s="37">
        <f t="shared" si="6"/>
        <v>104.76190476190479</v>
      </c>
    </row>
    <row r="62" spans="1:13" ht="12.75" customHeight="1">
      <c r="A62" s="322"/>
      <c r="B62" s="23">
        <v>4</v>
      </c>
      <c r="C62" s="30"/>
      <c r="D62" s="320" t="s">
        <v>92</v>
      </c>
      <c r="E62" s="320"/>
      <c r="F62" s="32">
        <v>51</v>
      </c>
      <c r="G62" s="52">
        <v>4209.88</v>
      </c>
      <c r="H62" s="52">
        <v>4402.17</v>
      </c>
      <c r="I62" s="35">
        <v>87.14</v>
      </c>
      <c r="J62" s="35">
        <v>4622.28</v>
      </c>
      <c r="K62" s="35">
        <v>4842.3900000000003</v>
      </c>
      <c r="L62" s="37">
        <f t="shared" si="5"/>
        <v>105.00003407410436</v>
      </c>
      <c r="M62" s="37">
        <f t="shared" si="6"/>
        <v>104.76193566811185</v>
      </c>
    </row>
    <row r="63" spans="1:13" ht="12.75" customHeight="1">
      <c r="A63" s="322"/>
      <c r="B63" s="23">
        <v>5</v>
      </c>
      <c r="C63" s="30"/>
      <c r="D63" s="320" t="s">
        <v>93</v>
      </c>
      <c r="E63" s="320"/>
      <c r="F63" s="32">
        <v>52</v>
      </c>
      <c r="G63" s="52">
        <v>91.11</v>
      </c>
      <c r="H63" s="35">
        <v>96.91</v>
      </c>
      <c r="I63" s="35">
        <f>H63/G63*100</f>
        <v>106.36593129184502</v>
      </c>
      <c r="J63" s="53">
        <v>101.76</v>
      </c>
      <c r="K63" s="53">
        <v>106.61</v>
      </c>
      <c r="L63" s="37">
        <f t="shared" si="5"/>
        <v>105.00464348364463</v>
      </c>
      <c r="M63" s="37">
        <f t="shared" si="6"/>
        <v>104.76611635220125</v>
      </c>
    </row>
    <row r="64" spans="1:13" ht="12.75" customHeight="1">
      <c r="A64" s="322"/>
      <c r="B64" s="23">
        <v>6</v>
      </c>
      <c r="C64" s="30"/>
      <c r="D64" s="320" t="s">
        <v>94</v>
      </c>
      <c r="E64" s="320"/>
      <c r="F64" s="32">
        <v>53</v>
      </c>
      <c r="G64" s="52">
        <v>91.11</v>
      </c>
      <c r="H64" s="35">
        <v>96.91</v>
      </c>
      <c r="I64" s="35">
        <f>H64/G64*100</f>
        <v>106.36593129184502</v>
      </c>
      <c r="J64" s="53">
        <v>101.76</v>
      </c>
      <c r="K64" s="53">
        <v>106.61</v>
      </c>
      <c r="L64" s="37">
        <f t="shared" si="5"/>
        <v>105.00464348364463</v>
      </c>
      <c r="M64" s="37">
        <f t="shared" si="6"/>
        <v>104.76611635220125</v>
      </c>
    </row>
    <row r="65" spans="1:13" ht="12.75" customHeight="1">
      <c r="A65" s="322"/>
      <c r="B65" s="23">
        <v>7</v>
      </c>
      <c r="C65" s="30"/>
      <c r="D65" s="320" t="s">
        <v>95</v>
      </c>
      <c r="E65" s="320"/>
      <c r="F65" s="32">
        <v>54</v>
      </c>
      <c r="G65" s="52"/>
      <c r="H65" s="35"/>
      <c r="I65" s="35"/>
      <c r="J65" s="53"/>
      <c r="K65" s="53"/>
      <c r="L65" s="37"/>
      <c r="M65" s="37"/>
    </row>
    <row r="66" spans="1:13" ht="12.75" customHeight="1">
      <c r="A66" s="322"/>
      <c r="B66" s="23">
        <v>8</v>
      </c>
      <c r="C66" s="30"/>
      <c r="D66" s="320" t="s">
        <v>96</v>
      </c>
      <c r="E66" s="320"/>
      <c r="F66" s="32">
        <v>55</v>
      </c>
      <c r="G66" s="52">
        <v>897.57</v>
      </c>
      <c r="H66" s="35">
        <v>909.58</v>
      </c>
      <c r="I66" s="35">
        <f>H66/G66*100</f>
        <v>101.33805719888143</v>
      </c>
      <c r="J66" s="35">
        <v>909.61</v>
      </c>
      <c r="K66" s="35">
        <v>909.56</v>
      </c>
      <c r="L66" s="37">
        <f>J66/H66*100</f>
        <v>100.00329822555464</v>
      </c>
      <c r="M66" s="37">
        <f>K66/J66*100</f>
        <v>99.994503138707785</v>
      </c>
    </row>
    <row r="67" spans="1:13" ht="12.75" customHeight="1">
      <c r="A67" s="322"/>
      <c r="B67" s="23">
        <v>9</v>
      </c>
      <c r="C67" s="30"/>
      <c r="D67" s="320" t="s">
        <v>97</v>
      </c>
      <c r="E67" s="320"/>
      <c r="F67" s="32">
        <v>56</v>
      </c>
      <c r="G67" s="33">
        <v>31</v>
      </c>
      <c r="H67" s="35">
        <v>31</v>
      </c>
      <c r="I67" s="35">
        <v>31</v>
      </c>
      <c r="J67" s="49">
        <v>0</v>
      </c>
      <c r="K67" s="49">
        <v>0</v>
      </c>
      <c r="L67" s="37">
        <v>0</v>
      </c>
      <c r="M67" s="37">
        <v>0</v>
      </c>
    </row>
    <row r="68" spans="1:13" ht="12.75" customHeight="1">
      <c r="A68" s="322"/>
      <c r="B68" s="23">
        <v>10</v>
      </c>
      <c r="C68" s="30"/>
      <c r="D68" s="321" t="s">
        <v>98</v>
      </c>
      <c r="E68" s="321"/>
      <c r="F68" s="32">
        <v>57</v>
      </c>
      <c r="G68" s="33">
        <v>56</v>
      </c>
      <c r="H68" s="54">
        <v>56</v>
      </c>
      <c r="I68" s="35">
        <v>56</v>
      </c>
      <c r="J68" s="50">
        <v>56</v>
      </c>
      <c r="K68" s="50">
        <v>56</v>
      </c>
      <c r="L68" s="37">
        <f>J68/H68*100</f>
        <v>100</v>
      </c>
      <c r="M68" s="37">
        <f>K68/J68*100</f>
        <v>100</v>
      </c>
    </row>
    <row r="69" spans="1:13">
      <c r="A69" s="55"/>
      <c r="B69" s="56"/>
      <c r="C69" s="57"/>
      <c r="D69" s="58"/>
      <c r="E69" s="58"/>
      <c r="F69" s="9"/>
      <c r="G69" s="59"/>
      <c r="H69" s="8"/>
      <c r="I69" s="8"/>
      <c r="J69" s="9"/>
      <c r="K69" s="8"/>
      <c r="L69" s="8"/>
      <c r="M69" s="8"/>
    </row>
    <row r="70" spans="1:13">
      <c r="A70" s="56"/>
      <c r="B70" s="56"/>
      <c r="C70" s="60"/>
      <c r="D70" s="56"/>
      <c r="E70" s="61"/>
      <c r="F70" s="9"/>
      <c r="G70" s="59"/>
      <c r="H70" s="8"/>
      <c r="I70" s="8"/>
      <c r="J70" s="9"/>
      <c r="K70" s="8"/>
      <c r="L70" s="8"/>
      <c r="M70" s="8"/>
    </row>
    <row r="71" spans="1:13" ht="12.75" customHeight="1">
      <c r="A71" s="56"/>
      <c r="B71" s="56"/>
      <c r="C71" s="60"/>
      <c r="D71" s="56"/>
      <c r="E71" s="318" t="s">
        <v>99</v>
      </c>
      <c r="F71" s="318"/>
      <c r="G71" s="319"/>
      <c r="H71" s="319"/>
      <c r="I71" s="319"/>
      <c r="J71" s="315"/>
      <c r="K71" s="315"/>
      <c r="L71" s="315"/>
      <c r="M71" s="8"/>
    </row>
    <row r="72" spans="1:13" ht="12.75" customHeight="1">
      <c r="A72" s="56"/>
      <c r="B72" s="56"/>
      <c r="C72" s="60"/>
      <c r="D72" s="56"/>
      <c r="E72" s="319"/>
      <c r="F72" s="319"/>
      <c r="G72" s="59"/>
      <c r="H72" s="9"/>
      <c r="I72" s="9"/>
      <c r="J72" s="317"/>
      <c r="K72" s="317"/>
      <c r="L72" s="317"/>
      <c r="M72" s="8"/>
    </row>
    <row r="73" spans="1:13">
      <c r="A73" s="56"/>
      <c r="B73" s="56"/>
      <c r="C73" s="60"/>
      <c r="D73" s="56"/>
      <c r="E73" s="61"/>
      <c r="F73" s="9"/>
      <c r="G73" s="59"/>
      <c r="H73" s="8"/>
      <c r="I73" s="8"/>
      <c r="J73" s="317"/>
      <c r="K73" s="317"/>
      <c r="L73" s="317"/>
      <c r="M73" s="8"/>
    </row>
    <row r="74" spans="1:13" ht="15.75">
      <c r="A74" s="374" t="s">
        <v>463</v>
      </c>
      <c r="B74" s="374"/>
      <c r="C74" s="374"/>
      <c r="D74" s="374"/>
      <c r="E74" s="374"/>
      <c r="F74" s="374"/>
      <c r="G74" s="374"/>
      <c r="H74" s="374"/>
      <c r="I74" s="374"/>
      <c r="J74" s="374"/>
      <c r="K74" s="374"/>
      <c r="L74" s="374"/>
      <c r="M74" s="374"/>
    </row>
    <row r="75" spans="1:13" ht="12.75" customHeight="1">
      <c r="A75" s="374" t="s">
        <v>464</v>
      </c>
      <c r="B75" s="374"/>
      <c r="C75" s="374"/>
      <c r="D75" s="374"/>
      <c r="E75" s="374"/>
      <c r="F75" s="374"/>
      <c r="G75" s="374"/>
      <c r="H75" s="374"/>
      <c r="I75" s="374"/>
      <c r="J75" s="374"/>
      <c r="K75" s="374"/>
      <c r="L75" s="374"/>
      <c r="M75" s="374"/>
    </row>
    <row r="76" spans="1:13" ht="12.75" customHeight="1">
      <c r="A76" s="56"/>
      <c r="B76" s="56"/>
      <c r="C76" s="60"/>
      <c r="D76" s="56"/>
      <c r="E76" s="316"/>
      <c r="F76" s="316"/>
      <c r="G76" s="59"/>
      <c r="H76" s="8"/>
      <c r="I76" s="8"/>
      <c r="J76" s="317"/>
      <c r="K76" s="317"/>
      <c r="L76" s="317"/>
      <c r="M76" s="8"/>
    </row>
    <row r="77" spans="1:13">
      <c r="A77" s="56"/>
      <c r="B77" s="56"/>
      <c r="C77" s="60"/>
      <c r="D77" s="56"/>
      <c r="E77" s="64"/>
      <c r="F77" s="64"/>
      <c r="G77" s="59"/>
      <c r="H77" s="8"/>
      <c r="I77" s="8"/>
      <c r="J77" s="312"/>
      <c r="K77" s="312"/>
      <c r="L77" s="312"/>
      <c r="M77" s="8"/>
    </row>
    <row r="78" spans="1:13">
      <c r="A78" s="56"/>
      <c r="B78" s="56"/>
      <c r="C78" s="60"/>
      <c r="D78" s="56"/>
      <c r="E78" s="313"/>
      <c r="F78" s="313"/>
      <c r="G78" s="59"/>
      <c r="H78" s="8"/>
      <c r="I78" s="8"/>
      <c r="J78" s="9"/>
      <c r="K78" s="8"/>
      <c r="L78" s="8"/>
      <c r="M78" s="8"/>
    </row>
    <row r="79" spans="1:13" ht="14.25">
      <c r="A79" s="56"/>
      <c r="B79" s="56"/>
      <c r="C79" s="60"/>
      <c r="D79" s="56"/>
      <c r="E79" s="314"/>
      <c r="F79" s="314"/>
      <c r="G79" s="59"/>
      <c r="H79" s="8"/>
      <c r="I79" s="8"/>
      <c r="J79" s="9"/>
      <c r="K79" s="8"/>
      <c r="L79" s="8"/>
      <c r="M79" s="8"/>
    </row>
    <row r="80" spans="1:13">
      <c r="A80" s="56"/>
      <c r="B80" s="56"/>
      <c r="C80" s="60"/>
      <c r="D80" s="56"/>
      <c r="E80" s="61"/>
      <c r="F80" s="9"/>
      <c r="G80" s="59"/>
      <c r="H80" s="8"/>
      <c r="I80" s="8"/>
      <c r="J80" s="9"/>
      <c r="K80" s="8"/>
      <c r="L80" s="8"/>
      <c r="M80" s="8"/>
    </row>
  </sheetData>
  <sheetProtection selectLockedCells="1" selectUnlockedCells="1"/>
  <mergeCells count="81">
    <mergeCell ref="K1:M1"/>
    <mergeCell ref="K2:M2"/>
    <mergeCell ref="A5:M5"/>
    <mergeCell ref="A74:M74"/>
    <mergeCell ref="A75:M75"/>
    <mergeCell ref="A4:M4"/>
    <mergeCell ref="A8:C9"/>
    <mergeCell ref="D8:E9"/>
    <mergeCell ref="F8:F9"/>
    <mergeCell ref="G8:G9"/>
    <mergeCell ref="H8:H9"/>
    <mergeCell ref="I8:I9"/>
    <mergeCell ref="J8:J9"/>
    <mergeCell ref="K8:K9"/>
    <mergeCell ref="L8:M8"/>
    <mergeCell ref="B10:C10"/>
    <mergeCell ref="D10:E10"/>
    <mergeCell ref="D11:E11"/>
    <mergeCell ref="A12:A16"/>
    <mergeCell ref="D12:E12"/>
    <mergeCell ref="D15:E15"/>
    <mergeCell ref="D16:E16"/>
    <mergeCell ref="D17:E17"/>
    <mergeCell ref="A18:A31"/>
    <mergeCell ref="D18:E18"/>
    <mergeCell ref="B19:B29"/>
    <mergeCell ref="D19:E19"/>
    <mergeCell ref="D20:E20"/>
    <mergeCell ref="D21:E21"/>
    <mergeCell ref="D29:E29"/>
    <mergeCell ref="D30:E30"/>
    <mergeCell ref="D31:E31"/>
    <mergeCell ref="D32:E32"/>
    <mergeCell ref="D33:E33"/>
    <mergeCell ref="D34:E34"/>
    <mergeCell ref="A35:A46"/>
    <mergeCell ref="D35:E35"/>
    <mergeCell ref="D36:E36"/>
    <mergeCell ref="D37:E37"/>
    <mergeCell ref="D38:E38"/>
    <mergeCell ref="D39:E39"/>
    <mergeCell ref="D40:E40"/>
    <mergeCell ref="D52:E52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A59:A68"/>
    <mergeCell ref="D59:E59"/>
    <mergeCell ref="D60:E60"/>
    <mergeCell ref="D61:E61"/>
    <mergeCell ref="D62:E62"/>
    <mergeCell ref="D53:E53"/>
    <mergeCell ref="D54:E54"/>
    <mergeCell ref="D55:E55"/>
    <mergeCell ref="D57:E57"/>
    <mergeCell ref="D58:E58"/>
    <mergeCell ref="J73:L73"/>
    <mergeCell ref="D63:E63"/>
    <mergeCell ref="D64:E64"/>
    <mergeCell ref="D65:E65"/>
    <mergeCell ref="D66:E66"/>
    <mergeCell ref="D67:E67"/>
    <mergeCell ref="D68:E68"/>
    <mergeCell ref="E71:F71"/>
    <mergeCell ref="G71:I71"/>
    <mergeCell ref="J71:L71"/>
    <mergeCell ref="E72:F72"/>
    <mergeCell ref="J72:L72"/>
    <mergeCell ref="J77:L77"/>
    <mergeCell ref="E78:F78"/>
    <mergeCell ref="E79:F79"/>
    <mergeCell ref="E76:F76"/>
    <mergeCell ref="J76:L76"/>
  </mergeCells>
  <pageMargins left="0.78740157480314965" right="0.78740157480314965" top="1.0236220472440944" bottom="1.0236220472440944" header="0.78740157480314965" footer="0.78740157480314965"/>
  <pageSetup paperSize="9" scale="64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97"/>
  <sheetViews>
    <sheetView topLeftCell="A157" workbookViewId="0">
      <selection activeCell="N173" sqref="N173"/>
    </sheetView>
  </sheetViews>
  <sheetFormatPr defaultColWidth="11.5703125" defaultRowHeight="12.75"/>
  <cols>
    <col min="1" max="1" width="4.140625" customWidth="1"/>
    <col min="2" max="2" width="4.85546875" customWidth="1"/>
    <col min="3" max="3" width="4.140625" customWidth="1"/>
    <col min="4" max="4" width="4.7109375" customWidth="1"/>
    <col min="5" max="5" width="46.140625" customWidth="1"/>
    <col min="6" max="6" width="5.85546875" customWidth="1"/>
  </cols>
  <sheetData>
    <row r="1" spans="1:16" ht="15.75">
      <c r="A1" s="1" t="s">
        <v>107</v>
      </c>
      <c r="B1" s="2"/>
      <c r="C1" s="3"/>
      <c r="D1" s="2"/>
      <c r="E1" s="4"/>
      <c r="F1" s="68"/>
      <c r="G1" s="68"/>
      <c r="H1" s="6"/>
      <c r="I1" s="6"/>
      <c r="J1" s="69"/>
      <c r="K1" s="70"/>
      <c r="L1" s="70"/>
      <c r="M1" s="70"/>
      <c r="N1" s="70"/>
      <c r="O1" s="70"/>
      <c r="P1" s="59"/>
    </row>
    <row r="2" spans="1:16" ht="15.75">
      <c r="A2" s="1"/>
      <c r="B2" s="2"/>
      <c r="C2" s="3"/>
      <c r="D2" s="2"/>
      <c r="E2" s="4"/>
      <c r="F2" s="68"/>
      <c r="G2" s="68"/>
      <c r="H2" s="6"/>
      <c r="I2" s="6"/>
      <c r="J2" s="71"/>
      <c r="K2" s="70"/>
      <c r="L2" s="70"/>
      <c r="M2" s="70"/>
      <c r="N2" s="70"/>
      <c r="O2" s="70"/>
      <c r="P2" s="59"/>
    </row>
    <row r="3" spans="1:16" ht="15.75">
      <c r="A3" s="1" t="s">
        <v>0</v>
      </c>
      <c r="B3" s="2"/>
      <c r="C3" s="3"/>
      <c r="D3" s="2"/>
      <c r="E3" s="4"/>
      <c r="F3" s="68"/>
      <c r="G3" s="68"/>
      <c r="H3" s="6"/>
      <c r="I3" s="6"/>
      <c r="J3" s="71"/>
      <c r="K3" s="70"/>
      <c r="L3" s="70"/>
      <c r="M3" s="70"/>
      <c r="N3" s="70"/>
      <c r="O3" s="70"/>
      <c r="P3" s="59"/>
    </row>
    <row r="4" spans="1:16" ht="15.75">
      <c r="A4" s="1" t="s">
        <v>1</v>
      </c>
      <c r="B4" s="2"/>
      <c r="C4" s="3"/>
      <c r="D4" s="2"/>
      <c r="E4" s="4"/>
      <c r="F4" s="68"/>
      <c r="G4" s="68"/>
      <c r="H4" s="6"/>
      <c r="I4" s="6"/>
      <c r="J4" s="71"/>
      <c r="K4" s="70"/>
      <c r="L4" s="70"/>
      <c r="M4" s="70"/>
      <c r="N4" s="70"/>
      <c r="O4" s="70"/>
      <c r="P4" s="59"/>
    </row>
    <row r="5" spans="1:16" ht="15.75">
      <c r="A5" s="1" t="s">
        <v>2</v>
      </c>
      <c r="B5" s="2"/>
      <c r="C5" s="3"/>
      <c r="D5" s="2"/>
      <c r="E5" s="4"/>
      <c r="F5" s="68"/>
      <c r="G5" s="68"/>
      <c r="H5" s="6"/>
      <c r="I5" s="6"/>
      <c r="J5" s="71"/>
      <c r="K5" s="70"/>
      <c r="L5" s="70"/>
      <c r="M5" s="70"/>
      <c r="N5" s="70"/>
      <c r="O5" s="70"/>
      <c r="P5" s="59"/>
    </row>
    <row r="6" spans="1:16" ht="18">
      <c r="A6" s="3"/>
      <c r="B6" s="3"/>
      <c r="C6" s="3"/>
      <c r="D6" s="3"/>
      <c r="E6" s="72"/>
      <c r="F6" s="73"/>
      <c r="G6" s="73"/>
      <c r="H6" s="11"/>
      <c r="I6" s="11"/>
      <c r="J6" s="74"/>
      <c r="K6" s="75" t="s">
        <v>108</v>
      </c>
      <c r="L6" s="75"/>
      <c r="M6" s="75"/>
      <c r="N6" s="75"/>
      <c r="O6" s="75"/>
      <c r="P6" s="59"/>
    </row>
    <row r="7" spans="1:16" ht="12.75" customHeight="1">
      <c r="A7" s="354" t="s">
        <v>109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</row>
    <row r="8" spans="1:16" ht="15.75">
      <c r="A8" s="76"/>
      <c r="B8" s="76"/>
      <c r="C8" s="76"/>
      <c r="D8" s="76"/>
      <c r="E8" s="77"/>
      <c r="F8" s="78"/>
      <c r="G8" s="78"/>
      <c r="H8" s="79"/>
      <c r="I8" s="79"/>
      <c r="J8" s="79"/>
      <c r="K8" s="79"/>
      <c r="L8" s="79"/>
      <c r="M8" s="79"/>
      <c r="N8" s="79"/>
      <c r="O8" s="79"/>
      <c r="P8" s="79"/>
    </row>
    <row r="9" spans="1:16" ht="12.6" customHeight="1">
      <c r="A9" s="80"/>
      <c r="B9" s="80"/>
      <c r="C9" s="80"/>
      <c r="D9" s="80"/>
      <c r="E9" s="81"/>
      <c r="F9" s="78"/>
      <c r="G9" s="82"/>
      <c r="H9" s="83"/>
      <c r="I9" s="83"/>
      <c r="J9" s="83"/>
      <c r="K9" s="83"/>
      <c r="L9" s="83"/>
      <c r="M9" s="83"/>
      <c r="N9" s="83"/>
      <c r="O9" s="83"/>
      <c r="P9" s="83" t="s">
        <v>4</v>
      </c>
    </row>
    <row r="10" spans="1:16" ht="12.75" customHeight="1">
      <c r="A10" s="355"/>
      <c r="B10" s="355"/>
      <c r="C10" s="355"/>
      <c r="D10" s="355" t="s">
        <v>5</v>
      </c>
      <c r="E10" s="355"/>
      <c r="F10" s="341" t="s">
        <v>6</v>
      </c>
      <c r="G10" s="341" t="s">
        <v>110</v>
      </c>
      <c r="H10" s="341" t="s">
        <v>111</v>
      </c>
      <c r="I10" s="341"/>
      <c r="J10" s="341"/>
      <c r="K10" s="341" t="s">
        <v>112</v>
      </c>
      <c r="L10" s="341"/>
      <c r="M10" s="341"/>
      <c r="N10" s="341"/>
      <c r="O10" s="85" t="s">
        <v>11</v>
      </c>
      <c r="P10" s="84" t="s">
        <v>11</v>
      </c>
    </row>
    <row r="11" spans="1:16" ht="12.75" customHeight="1">
      <c r="A11" s="355"/>
      <c r="B11" s="355"/>
      <c r="C11" s="355"/>
      <c r="D11" s="355"/>
      <c r="E11" s="355"/>
      <c r="F11" s="341"/>
      <c r="G11" s="341"/>
      <c r="H11" s="346" t="s">
        <v>113</v>
      </c>
      <c r="I11" s="346"/>
      <c r="J11" s="341" t="s">
        <v>114</v>
      </c>
      <c r="K11" s="346" t="s">
        <v>115</v>
      </c>
      <c r="L11" s="346"/>
      <c r="M11" s="346"/>
      <c r="N11" s="346"/>
      <c r="O11" s="346" t="s">
        <v>116</v>
      </c>
      <c r="P11" s="346" t="s">
        <v>117</v>
      </c>
    </row>
    <row r="12" spans="1:16" ht="51">
      <c r="A12" s="355"/>
      <c r="B12" s="355"/>
      <c r="C12" s="355"/>
      <c r="D12" s="355"/>
      <c r="E12" s="355"/>
      <c r="F12" s="341"/>
      <c r="G12" s="341"/>
      <c r="H12" s="84" t="s">
        <v>118</v>
      </c>
      <c r="I12" s="84" t="s">
        <v>119</v>
      </c>
      <c r="J12" s="341"/>
      <c r="K12" s="87" t="s">
        <v>120</v>
      </c>
      <c r="L12" s="87" t="s">
        <v>121</v>
      </c>
      <c r="M12" s="87" t="s">
        <v>122</v>
      </c>
      <c r="N12" s="87" t="s">
        <v>123</v>
      </c>
      <c r="O12" s="346"/>
      <c r="P12" s="346"/>
    </row>
    <row r="13" spans="1:16">
      <c r="A13" s="88">
        <v>0</v>
      </c>
      <c r="B13" s="351">
        <v>1</v>
      </c>
      <c r="C13" s="351"/>
      <c r="D13" s="352">
        <v>2</v>
      </c>
      <c r="E13" s="352"/>
      <c r="F13" s="89">
        <v>3</v>
      </c>
      <c r="G13" s="89" t="s">
        <v>124</v>
      </c>
      <c r="H13" s="89">
        <v>4</v>
      </c>
      <c r="I13" s="89" t="s">
        <v>125</v>
      </c>
      <c r="J13" s="89">
        <v>5</v>
      </c>
      <c r="K13" s="89" t="s">
        <v>126</v>
      </c>
      <c r="L13" s="89" t="s">
        <v>127</v>
      </c>
      <c r="M13" s="89" t="s">
        <v>128</v>
      </c>
      <c r="N13" s="89" t="s">
        <v>129</v>
      </c>
      <c r="O13" s="89">
        <v>7</v>
      </c>
      <c r="P13" s="89">
        <v>8</v>
      </c>
    </row>
    <row r="14" spans="1:16" ht="12.75" customHeight="1">
      <c r="A14" s="86" t="s">
        <v>15</v>
      </c>
      <c r="B14" s="86"/>
      <c r="C14" s="86"/>
      <c r="D14" s="338" t="s">
        <v>130</v>
      </c>
      <c r="E14" s="338"/>
      <c r="F14" s="89">
        <v>1</v>
      </c>
      <c r="G14" s="91">
        <v>8194</v>
      </c>
      <c r="H14" s="91">
        <v>10090</v>
      </c>
      <c r="I14" s="91"/>
      <c r="J14" s="91">
        <v>9841</v>
      </c>
      <c r="K14" s="92">
        <v>2300</v>
      </c>
      <c r="L14" s="92">
        <v>5900</v>
      </c>
      <c r="M14" s="92">
        <v>8754</v>
      </c>
      <c r="N14" s="91">
        <v>11148</v>
      </c>
      <c r="O14" s="93">
        <f>N14/J14*100</f>
        <v>113.28117061274261</v>
      </c>
      <c r="P14" s="93">
        <f>J14/G14*100</f>
        <v>120.10007322431046</v>
      </c>
    </row>
    <row r="15" spans="1:16" ht="12.75" customHeight="1">
      <c r="A15" s="346"/>
      <c r="B15" s="84">
        <v>1</v>
      </c>
      <c r="C15" s="86"/>
      <c r="D15" s="353" t="s">
        <v>131</v>
      </c>
      <c r="E15" s="353"/>
      <c r="F15" s="89">
        <v>2</v>
      </c>
      <c r="G15" s="94">
        <v>9191</v>
      </c>
      <c r="H15" s="94">
        <v>10085</v>
      </c>
      <c r="I15" s="94"/>
      <c r="J15" s="94">
        <v>9840</v>
      </c>
      <c r="K15" s="95">
        <v>2300</v>
      </c>
      <c r="L15" s="95">
        <v>5899</v>
      </c>
      <c r="M15" s="95">
        <v>9145</v>
      </c>
      <c r="N15" s="94">
        <v>11145</v>
      </c>
      <c r="O15" s="93">
        <f>N15/J15*100</f>
        <v>113.26219512195121</v>
      </c>
      <c r="P15" s="93">
        <f>J15/G15*100</f>
        <v>107.06125557610706</v>
      </c>
    </row>
    <row r="16" spans="1:16" ht="12.75" customHeight="1">
      <c r="A16" s="346"/>
      <c r="B16" s="346"/>
      <c r="C16" s="86" t="s">
        <v>18</v>
      </c>
      <c r="D16" s="338" t="s">
        <v>132</v>
      </c>
      <c r="E16" s="338"/>
      <c r="F16" s="89">
        <v>3</v>
      </c>
      <c r="G16" s="94">
        <v>7500</v>
      </c>
      <c r="H16" s="94">
        <v>9292</v>
      </c>
      <c r="I16" s="94"/>
      <c r="J16" s="94">
        <v>9019</v>
      </c>
      <c r="K16" s="95">
        <v>2132</v>
      </c>
      <c r="L16" s="95">
        <v>5499</v>
      </c>
      <c r="M16" s="95">
        <v>7955</v>
      </c>
      <c r="N16" s="94">
        <v>10180</v>
      </c>
      <c r="O16" s="93">
        <f>N16/J16*100</f>
        <v>112.8728240381417</v>
      </c>
      <c r="P16" s="93">
        <f>J16/G16*100</f>
        <v>120.25333333333333</v>
      </c>
    </row>
    <row r="17" spans="1:16" ht="15">
      <c r="A17" s="346"/>
      <c r="B17" s="346"/>
      <c r="C17" s="86"/>
      <c r="D17" s="90" t="s">
        <v>133</v>
      </c>
      <c r="E17" s="90" t="s">
        <v>134</v>
      </c>
      <c r="F17" s="89">
        <v>4</v>
      </c>
      <c r="G17" s="94"/>
      <c r="H17" s="96"/>
      <c r="I17" s="94"/>
      <c r="J17" s="94"/>
      <c r="K17" s="95"/>
      <c r="L17" s="95"/>
      <c r="M17" s="95"/>
      <c r="N17" s="94"/>
      <c r="O17" s="93"/>
      <c r="P17" s="93"/>
    </row>
    <row r="18" spans="1:16" ht="15">
      <c r="A18" s="346"/>
      <c r="B18" s="346"/>
      <c r="C18" s="86"/>
      <c r="D18" s="90" t="s">
        <v>135</v>
      </c>
      <c r="E18" s="90" t="s">
        <v>136</v>
      </c>
      <c r="F18" s="89">
        <v>5</v>
      </c>
      <c r="G18" s="94">
        <v>5404</v>
      </c>
      <c r="H18" s="96">
        <v>6770</v>
      </c>
      <c r="I18" s="94"/>
      <c r="J18" s="94">
        <v>6552</v>
      </c>
      <c r="K18" s="95">
        <v>1664</v>
      </c>
      <c r="L18" s="95">
        <v>4000</v>
      </c>
      <c r="M18" s="95">
        <v>6000</v>
      </c>
      <c r="N18" s="94">
        <v>7580</v>
      </c>
      <c r="O18" s="93">
        <f>N18/J18*100</f>
        <v>115.6898656898657</v>
      </c>
      <c r="P18" s="93">
        <f>J18/G18*100</f>
        <v>121.24352331606218</v>
      </c>
    </row>
    <row r="19" spans="1:16" ht="15">
      <c r="A19" s="346"/>
      <c r="B19" s="346"/>
      <c r="C19" s="86"/>
      <c r="D19" s="90" t="s">
        <v>137</v>
      </c>
      <c r="E19" s="90" t="s">
        <v>138</v>
      </c>
      <c r="F19" s="89">
        <v>6</v>
      </c>
      <c r="G19" s="94">
        <v>2096</v>
      </c>
      <c r="H19" s="96">
        <v>2522</v>
      </c>
      <c r="I19" s="94"/>
      <c r="J19" s="94">
        <v>2467</v>
      </c>
      <c r="K19" s="95">
        <v>468</v>
      </c>
      <c r="L19" s="95">
        <v>1499</v>
      </c>
      <c r="M19" s="95">
        <v>1955</v>
      </c>
      <c r="N19" s="94">
        <v>2600</v>
      </c>
      <c r="O19" s="93">
        <f>N19/J19*100</f>
        <v>105.39116335630321</v>
      </c>
      <c r="P19" s="93">
        <f>J19/G19*100</f>
        <v>117.70038167938932</v>
      </c>
    </row>
    <row r="20" spans="1:16" ht="15">
      <c r="A20" s="346"/>
      <c r="B20" s="346"/>
      <c r="C20" s="86"/>
      <c r="D20" s="90" t="s">
        <v>139</v>
      </c>
      <c r="E20" s="90" t="s">
        <v>140</v>
      </c>
      <c r="F20" s="89">
        <v>7</v>
      </c>
      <c r="G20" s="94"/>
      <c r="H20" s="96"/>
      <c r="I20" s="94"/>
      <c r="J20" s="94"/>
      <c r="K20" s="95"/>
      <c r="L20" s="95"/>
      <c r="M20" s="95"/>
      <c r="N20" s="94"/>
      <c r="O20" s="93"/>
      <c r="P20" s="93"/>
    </row>
    <row r="21" spans="1:16" ht="12.75" customHeight="1">
      <c r="A21" s="346"/>
      <c r="B21" s="346"/>
      <c r="C21" s="86" t="s">
        <v>20</v>
      </c>
      <c r="D21" s="338" t="s">
        <v>141</v>
      </c>
      <c r="E21" s="338"/>
      <c r="F21" s="89">
        <v>8</v>
      </c>
      <c r="G21" s="94"/>
      <c r="H21" s="96"/>
      <c r="I21" s="94"/>
      <c r="J21" s="94"/>
      <c r="K21" s="95"/>
      <c r="L21" s="95"/>
      <c r="M21" s="95"/>
      <c r="N21" s="94"/>
      <c r="O21" s="93"/>
      <c r="P21" s="93"/>
    </row>
    <row r="22" spans="1:16" ht="12.75" customHeight="1">
      <c r="A22" s="346"/>
      <c r="B22" s="346"/>
      <c r="C22" s="86" t="s">
        <v>67</v>
      </c>
      <c r="D22" s="338" t="s">
        <v>142</v>
      </c>
      <c r="E22" s="338"/>
      <c r="F22" s="89">
        <v>9</v>
      </c>
      <c r="G22" s="94"/>
      <c r="H22" s="96"/>
      <c r="I22" s="94"/>
      <c r="J22" s="94"/>
      <c r="K22" s="95"/>
      <c r="L22" s="95"/>
      <c r="M22" s="95"/>
      <c r="N22" s="94"/>
      <c r="O22" s="93"/>
      <c r="P22" s="93"/>
    </row>
    <row r="23" spans="1:16" ht="15">
      <c r="A23" s="346"/>
      <c r="B23" s="346"/>
      <c r="C23" s="346"/>
      <c r="D23" s="97" t="s">
        <v>143</v>
      </c>
      <c r="E23" s="98" t="s">
        <v>19</v>
      </c>
      <c r="F23" s="89">
        <v>10</v>
      </c>
      <c r="G23" s="94"/>
      <c r="H23" s="96"/>
      <c r="I23" s="94"/>
      <c r="J23" s="94"/>
      <c r="K23" s="95"/>
      <c r="L23" s="95"/>
      <c r="M23" s="95"/>
      <c r="N23" s="94"/>
      <c r="O23" s="93"/>
      <c r="P23" s="93"/>
    </row>
    <row r="24" spans="1:16" ht="15">
      <c r="A24" s="346"/>
      <c r="B24" s="346"/>
      <c r="C24" s="346"/>
      <c r="D24" s="97" t="s">
        <v>144</v>
      </c>
      <c r="E24" s="98" t="s">
        <v>21</v>
      </c>
      <c r="F24" s="89">
        <v>11</v>
      </c>
      <c r="G24" s="94"/>
      <c r="H24" s="96"/>
      <c r="I24" s="94"/>
      <c r="J24" s="94"/>
      <c r="K24" s="95"/>
      <c r="L24" s="95"/>
      <c r="M24" s="95"/>
      <c r="N24" s="94"/>
      <c r="O24" s="93"/>
      <c r="P24" s="93"/>
    </row>
    <row r="25" spans="1:16" ht="12.75" customHeight="1">
      <c r="A25" s="346"/>
      <c r="B25" s="346"/>
      <c r="C25" s="86" t="s">
        <v>77</v>
      </c>
      <c r="D25" s="338" t="s">
        <v>145</v>
      </c>
      <c r="E25" s="338"/>
      <c r="F25" s="89">
        <v>12</v>
      </c>
      <c r="G25" s="94"/>
      <c r="H25" s="96"/>
      <c r="I25" s="94"/>
      <c r="J25" s="94"/>
      <c r="K25" s="95"/>
      <c r="L25" s="95"/>
      <c r="M25" s="95"/>
      <c r="N25" s="94"/>
      <c r="O25" s="93"/>
      <c r="P25" s="93"/>
    </row>
    <row r="26" spans="1:16" ht="12.75" customHeight="1">
      <c r="A26" s="346"/>
      <c r="B26" s="346"/>
      <c r="C26" s="86" t="s">
        <v>79</v>
      </c>
      <c r="D26" s="338" t="s">
        <v>146</v>
      </c>
      <c r="E26" s="338"/>
      <c r="F26" s="89">
        <v>13</v>
      </c>
      <c r="G26" s="94"/>
      <c r="H26" s="99"/>
      <c r="I26" s="94"/>
      <c r="J26" s="94"/>
      <c r="K26" s="95"/>
      <c r="L26" s="95"/>
      <c r="M26" s="95"/>
      <c r="N26" s="94"/>
      <c r="O26" s="93"/>
      <c r="P26" s="93"/>
    </row>
    <row r="27" spans="1:16" ht="12.75" customHeight="1">
      <c r="A27" s="346"/>
      <c r="B27" s="86"/>
      <c r="C27" s="86" t="s">
        <v>147</v>
      </c>
      <c r="D27" s="338" t="s">
        <v>148</v>
      </c>
      <c r="E27" s="338"/>
      <c r="F27" s="89">
        <v>14</v>
      </c>
      <c r="G27" s="94">
        <v>691</v>
      </c>
      <c r="H27" s="99">
        <v>793</v>
      </c>
      <c r="I27" s="94"/>
      <c r="J27" s="94">
        <v>821</v>
      </c>
      <c r="K27" s="95">
        <v>168</v>
      </c>
      <c r="L27" s="95">
        <v>400</v>
      </c>
      <c r="M27" s="95">
        <v>797</v>
      </c>
      <c r="N27" s="94">
        <v>965</v>
      </c>
      <c r="O27" s="93">
        <f>N27/J27*100</f>
        <v>117.53958587088916</v>
      </c>
      <c r="P27" s="93">
        <f>J27/G27*100</f>
        <v>118.81331403762663</v>
      </c>
    </row>
    <row r="28" spans="1:16" ht="15">
      <c r="A28" s="346"/>
      <c r="B28" s="86"/>
      <c r="C28" s="86"/>
      <c r="D28" s="90" t="s">
        <v>149</v>
      </c>
      <c r="E28" s="90" t="s">
        <v>150</v>
      </c>
      <c r="F28" s="89">
        <v>15</v>
      </c>
      <c r="G28" s="94">
        <v>119</v>
      </c>
      <c r="H28" s="99">
        <v>129</v>
      </c>
      <c r="I28" s="94"/>
      <c r="J28" s="94">
        <v>156</v>
      </c>
      <c r="K28" s="95">
        <v>30</v>
      </c>
      <c r="L28" s="95">
        <v>100</v>
      </c>
      <c r="M28" s="95">
        <v>170</v>
      </c>
      <c r="N28" s="94">
        <v>200</v>
      </c>
      <c r="O28" s="93">
        <f>N28/J28*100</f>
        <v>128.2051282051282</v>
      </c>
      <c r="P28" s="93">
        <f>J28/G28*100</f>
        <v>131.0924369747899</v>
      </c>
    </row>
    <row r="29" spans="1:16" ht="25.5">
      <c r="A29" s="346"/>
      <c r="B29" s="86"/>
      <c r="C29" s="86"/>
      <c r="D29" s="90" t="s">
        <v>151</v>
      </c>
      <c r="E29" s="90" t="s">
        <v>152</v>
      </c>
      <c r="F29" s="89">
        <v>16</v>
      </c>
      <c r="G29" s="94"/>
      <c r="H29" s="99"/>
      <c r="I29" s="94"/>
      <c r="J29" s="94"/>
      <c r="K29" s="95"/>
      <c r="L29" s="95"/>
      <c r="M29" s="95"/>
      <c r="N29" s="94"/>
      <c r="O29" s="93"/>
      <c r="P29" s="93"/>
    </row>
    <row r="30" spans="1:16" ht="15">
      <c r="A30" s="346"/>
      <c r="B30" s="86"/>
      <c r="C30" s="86"/>
      <c r="D30" s="90"/>
      <c r="E30" s="100" t="s">
        <v>153</v>
      </c>
      <c r="F30" s="89">
        <v>17</v>
      </c>
      <c r="G30" s="94"/>
      <c r="H30" s="99"/>
      <c r="I30" s="94"/>
      <c r="J30" s="94"/>
      <c r="K30" s="95"/>
      <c r="L30" s="95"/>
      <c r="M30" s="95"/>
      <c r="N30" s="94"/>
      <c r="O30" s="93"/>
      <c r="P30" s="93"/>
    </row>
    <row r="31" spans="1:16" ht="15">
      <c r="A31" s="346"/>
      <c r="B31" s="86"/>
      <c r="C31" s="86"/>
      <c r="D31" s="90"/>
      <c r="E31" s="100" t="s">
        <v>154</v>
      </c>
      <c r="F31" s="89">
        <v>18</v>
      </c>
      <c r="G31" s="94"/>
      <c r="H31" s="99"/>
      <c r="I31" s="94"/>
      <c r="J31" s="94"/>
      <c r="K31" s="95"/>
      <c r="L31" s="95"/>
      <c r="M31" s="95"/>
      <c r="N31" s="94"/>
      <c r="O31" s="93"/>
      <c r="P31" s="93"/>
    </row>
    <row r="32" spans="1:16" ht="15">
      <c r="A32" s="346"/>
      <c r="B32" s="86"/>
      <c r="C32" s="86"/>
      <c r="D32" s="90" t="s">
        <v>155</v>
      </c>
      <c r="E32" s="90" t="s">
        <v>156</v>
      </c>
      <c r="F32" s="89">
        <v>19</v>
      </c>
      <c r="G32" s="94"/>
      <c r="H32" s="99"/>
      <c r="I32" s="94"/>
      <c r="J32" s="94"/>
      <c r="K32" s="95"/>
      <c r="L32" s="95"/>
      <c r="M32" s="95"/>
      <c r="N32" s="94"/>
      <c r="O32" s="93"/>
      <c r="P32" s="93"/>
    </row>
    <row r="33" spans="1:16" ht="15">
      <c r="A33" s="346"/>
      <c r="B33" s="86"/>
      <c r="C33" s="86"/>
      <c r="D33" s="90" t="s">
        <v>157</v>
      </c>
      <c r="E33" s="90" t="s">
        <v>158</v>
      </c>
      <c r="F33" s="89">
        <v>20</v>
      </c>
      <c r="G33" s="94"/>
      <c r="H33" s="99"/>
      <c r="I33" s="94"/>
      <c r="J33" s="94"/>
      <c r="K33" s="95"/>
      <c r="L33" s="95"/>
      <c r="M33" s="95"/>
      <c r="N33" s="94"/>
      <c r="O33" s="93"/>
      <c r="P33" s="93"/>
    </row>
    <row r="34" spans="1:16" ht="15">
      <c r="A34" s="346"/>
      <c r="B34" s="86"/>
      <c r="C34" s="86"/>
      <c r="D34" s="90" t="s">
        <v>159</v>
      </c>
      <c r="E34" s="90" t="s">
        <v>140</v>
      </c>
      <c r="F34" s="89">
        <v>21</v>
      </c>
      <c r="G34" s="94">
        <v>572</v>
      </c>
      <c r="H34" s="99">
        <v>664</v>
      </c>
      <c r="I34" s="94"/>
      <c r="J34" s="94">
        <v>665</v>
      </c>
      <c r="K34" s="95">
        <v>138</v>
      </c>
      <c r="L34" s="95">
        <v>300</v>
      </c>
      <c r="M34" s="95">
        <v>627</v>
      </c>
      <c r="N34" s="94">
        <v>765</v>
      </c>
      <c r="O34" s="93">
        <f>N34/J34*100</f>
        <v>115.0375939849624</v>
      </c>
      <c r="P34" s="93">
        <f>J34/G34*100</f>
        <v>116.25874125874125</v>
      </c>
    </row>
    <row r="35" spans="1:16" ht="12.75" customHeight="1">
      <c r="A35" s="346"/>
      <c r="B35" s="86">
        <v>2</v>
      </c>
      <c r="C35" s="86"/>
      <c r="D35" s="338" t="s">
        <v>160</v>
      </c>
      <c r="E35" s="338"/>
      <c r="F35" s="89">
        <v>22</v>
      </c>
      <c r="G35" s="94">
        <v>3</v>
      </c>
      <c r="H35" s="94">
        <v>5</v>
      </c>
      <c r="I35" s="94"/>
      <c r="J35" s="94">
        <v>1</v>
      </c>
      <c r="K35" s="95">
        <v>0</v>
      </c>
      <c r="L35" s="95">
        <v>1</v>
      </c>
      <c r="M35" s="95">
        <v>2</v>
      </c>
      <c r="N35" s="94">
        <v>3</v>
      </c>
      <c r="O35" s="93">
        <f>N35/J35*100</f>
        <v>300</v>
      </c>
      <c r="P35" s="93">
        <f>J35/G35*100</f>
        <v>33.333333333333329</v>
      </c>
    </row>
    <row r="36" spans="1:16" ht="12.75" customHeight="1">
      <c r="A36" s="346"/>
      <c r="B36" s="346"/>
      <c r="C36" s="86" t="s">
        <v>18</v>
      </c>
      <c r="D36" s="345" t="s">
        <v>161</v>
      </c>
      <c r="E36" s="345"/>
      <c r="F36" s="89">
        <v>23</v>
      </c>
      <c r="G36" s="94"/>
      <c r="H36" s="99"/>
      <c r="I36" s="94"/>
      <c r="J36" s="94"/>
      <c r="K36" s="95"/>
      <c r="L36" s="95"/>
      <c r="M36" s="95"/>
      <c r="N36" s="94"/>
      <c r="O36" s="93"/>
      <c r="P36" s="93"/>
    </row>
    <row r="37" spans="1:16" ht="12.75" customHeight="1">
      <c r="A37" s="346"/>
      <c r="B37" s="346"/>
      <c r="C37" s="86" t="s">
        <v>20</v>
      </c>
      <c r="D37" s="345" t="s">
        <v>162</v>
      </c>
      <c r="E37" s="345"/>
      <c r="F37" s="89">
        <v>24</v>
      </c>
      <c r="G37" s="94"/>
      <c r="H37" s="99"/>
      <c r="I37" s="94"/>
      <c r="J37" s="94"/>
      <c r="K37" s="95"/>
      <c r="L37" s="95"/>
      <c r="M37" s="95"/>
      <c r="N37" s="94"/>
      <c r="O37" s="93"/>
      <c r="P37" s="93"/>
    </row>
    <row r="38" spans="1:16" ht="12.75" customHeight="1">
      <c r="A38" s="346"/>
      <c r="B38" s="346"/>
      <c r="C38" s="86" t="s">
        <v>67</v>
      </c>
      <c r="D38" s="345" t="s">
        <v>163</v>
      </c>
      <c r="E38" s="345"/>
      <c r="F38" s="89">
        <v>25</v>
      </c>
      <c r="G38" s="94"/>
      <c r="H38" s="99"/>
      <c r="I38" s="94"/>
      <c r="J38" s="94"/>
      <c r="K38" s="95"/>
      <c r="L38" s="95"/>
      <c r="M38" s="95"/>
      <c r="N38" s="94"/>
      <c r="O38" s="93"/>
      <c r="P38" s="93"/>
    </row>
    <row r="39" spans="1:16" ht="12.75" customHeight="1">
      <c r="A39" s="346"/>
      <c r="B39" s="346"/>
      <c r="C39" s="86" t="s">
        <v>77</v>
      </c>
      <c r="D39" s="345" t="s">
        <v>164</v>
      </c>
      <c r="E39" s="345"/>
      <c r="F39" s="89">
        <v>26</v>
      </c>
      <c r="G39" s="94">
        <v>3</v>
      </c>
      <c r="H39" s="99">
        <v>5</v>
      </c>
      <c r="I39" s="94"/>
      <c r="J39" s="94">
        <v>1</v>
      </c>
      <c r="K39" s="95">
        <v>0</v>
      </c>
      <c r="L39" s="95">
        <v>1</v>
      </c>
      <c r="M39" s="95">
        <v>2</v>
      </c>
      <c r="N39" s="94">
        <v>3</v>
      </c>
      <c r="O39" s="93">
        <f>N39/J39*100</f>
        <v>300</v>
      </c>
      <c r="P39" s="93">
        <f>J39/G39*100</f>
        <v>33.333333333333329</v>
      </c>
    </row>
    <row r="40" spans="1:16" ht="12.75" customHeight="1">
      <c r="A40" s="346"/>
      <c r="B40" s="346"/>
      <c r="C40" s="86" t="s">
        <v>79</v>
      </c>
      <c r="D40" s="345" t="s">
        <v>165</v>
      </c>
      <c r="E40" s="345"/>
      <c r="F40" s="89">
        <v>27</v>
      </c>
      <c r="G40" s="94"/>
      <c r="H40" s="99"/>
      <c r="I40" s="94"/>
      <c r="J40" s="94"/>
      <c r="K40" s="95"/>
      <c r="L40" s="95"/>
      <c r="M40" s="95"/>
      <c r="N40" s="94"/>
      <c r="O40" s="93"/>
      <c r="P40" s="93"/>
    </row>
    <row r="41" spans="1:16" ht="12.75" customHeight="1">
      <c r="A41" s="346"/>
      <c r="B41" s="86">
        <v>3</v>
      </c>
      <c r="C41" s="86"/>
      <c r="D41" s="345" t="s">
        <v>23</v>
      </c>
      <c r="E41" s="345"/>
      <c r="F41" s="89">
        <v>28</v>
      </c>
      <c r="G41" s="94"/>
      <c r="H41" s="99"/>
      <c r="I41" s="94"/>
      <c r="J41" s="94"/>
      <c r="K41" s="95"/>
      <c r="L41" s="95"/>
      <c r="M41" s="95"/>
      <c r="N41" s="94"/>
      <c r="O41" s="93"/>
      <c r="P41" s="93"/>
    </row>
    <row r="42" spans="1:16" ht="12.75" customHeight="1">
      <c r="A42" s="86" t="s">
        <v>24</v>
      </c>
      <c r="B42" s="345" t="s">
        <v>166</v>
      </c>
      <c r="C42" s="345"/>
      <c r="D42" s="345"/>
      <c r="E42" s="345"/>
      <c r="F42" s="89">
        <v>29</v>
      </c>
      <c r="G42" s="91">
        <v>7853</v>
      </c>
      <c r="H42" s="102">
        <v>9720</v>
      </c>
      <c r="I42" s="102"/>
      <c r="J42" s="102">
        <v>8833</v>
      </c>
      <c r="K42" s="102">
        <v>2291</v>
      </c>
      <c r="L42" s="102">
        <v>5392</v>
      </c>
      <c r="M42" s="102">
        <v>7858</v>
      </c>
      <c r="N42" s="102">
        <v>10140</v>
      </c>
      <c r="O42" s="93">
        <f>N42/J42*100</f>
        <v>114.79678478433148</v>
      </c>
      <c r="P42" s="93">
        <f>J42/G42*100</f>
        <v>112.47930727110658</v>
      </c>
    </row>
    <row r="43" spans="1:16" ht="12.75" customHeight="1">
      <c r="A43" s="346"/>
      <c r="B43" s="86">
        <v>1</v>
      </c>
      <c r="C43" s="338" t="s">
        <v>167</v>
      </c>
      <c r="D43" s="338"/>
      <c r="E43" s="338"/>
      <c r="F43" s="89">
        <v>30</v>
      </c>
      <c r="G43" s="91">
        <v>7853</v>
      </c>
      <c r="H43" s="103">
        <v>9720</v>
      </c>
      <c r="I43" s="103"/>
      <c r="J43" s="103">
        <v>8833</v>
      </c>
      <c r="K43" s="103">
        <v>2291</v>
      </c>
      <c r="L43" s="103">
        <v>5392</v>
      </c>
      <c r="M43" s="103">
        <v>7858</v>
      </c>
      <c r="N43" s="103">
        <v>10140</v>
      </c>
      <c r="O43" s="93">
        <f>N43/J43*100</f>
        <v>114.79678478433148</v>
      </c>
      <c r="P43" s="93">
        <f>J43/G43*100</f>
        <v>112.47930727110658</v>
      </c>
    </row>
    <row r="44" spans="1:16" ht="12.75" customHeight="1">
      <c r="A44" s="346"/>
      <c r="B44" s="346"/>
      <c r="C44" s="338" t="s">
        <v>168</v>
      </c>
      <c r="D44" s="338"/>
      <c r="E44" s="338"/>
      <c r="F44" s="89">
        <v>31</v>
      </c>
      <c r="G44" s="91">
        <v>1390</v>
      </c>
      <c r="H44" s="91">
        <v>1834</v>
      </c>
      <c r="I44" s="91"/>
      <c r="J44" s="91">
        <v>1480</v>
      </c>
      <c r="K44" s="92">
        <v>383</v>
      </c>
      <c r="L44" s="92">
        <v>1276</v>
      </c>
      <c r="M44" s="92">
        <v>1733</v>
      </c>
      <c r="N44" s="91">
        <v>2109</v>
      </c>
      <c r="O44" s="93">
        <f>N44/J44*100</f>
        <v>142.5</v>
      </c>
      <c r="P44" s="93">
        <f>J44/G44*100</f>
        <v>106.4748201438849</v>
      </c>
    </row>
    <row r="45" spans="1:16" ht="12.75" customHeight="1">
      <c r="A45" s="346"/>
      <c r="B45" s="346"/>
      <c r="C45" s="86" t="s">
        <v>169</v>
      </c>
      <c r="D45" s="338" t="s">
        <v>170</v>
      </c>
      <c r="E45" s="338"/>
      <c r="F45" s="89">
        <v>32</v>
      </c>
      <c r="G45" s="94">
        <v>832</v>
      </c>
      <c r="H45" s="96">
        <v>1093</v>
      </c>
      <c r="I45" s="96"/>
      <c r="J45" s="103">
        <v>850</v>
      </c>
      <c r="K45" s="103">
        <v>240</v>
      </c>
      <c r="L45" s="103">
        <v>868</v>
      </c>
      <c r="M45" s="103">
        <v>1095</v>
      </c>
      <c r="N45" s="103">
        <v>1335</v>
      </c>
      <c r="O45" s="93">
        <f>N45/J45*100</f>
        <v>157.05882352941177</v>
      </c>
      <c r="P45" s="93">
        <f>J45/G45*100</f>
        <v>102.16346153846155</v>
      </c>
    </row>
    <row r="46" spans="1:16" ht="12.75" customHeight="1">
      <c r="A46" s="346"/>
      <c r="B46" s="346"/>
      <c r="C46" s="86" t="s">
        <v>18</v>
      </c>
      <c r="D46" s="338" t="s">
        <v>171</v>
      </c>
      <c r="E46" s="338"/>
      <c r="F46" s="89">
        <v>33</v>
      </c>
      <c r="G46" s="94"/>
      <c r="H46" s="99"/>
      <c r="I46" s="94"/>
      <c r="J46" s="94"/>
      <c r="K46" s="95"/>
      <c r="L46" s="95"/>
      <c r="M46" s="95"/>
      <c r="N46" s="94"/>
      <c r="O46" s="93"/>
      <c r="P46" s="93"/>
    </row>
    <row r="47" spans="1:16" ht="12.75" customHeight="1">
      <c r="A47" s="346"/>
      <c r="B47" s="346"/>
      <c r="C47" s="86" t="s">
        <v>20</v>
      </c>
      <c r="D47" s="338" t="s">
        <v>172</v>
      </c>
      <c r="E47" s="338"/>
      <c r="F47" s="89">
        <v>34</v>
      </c>
      <c r="G47" s="94">
        <v>72</v>
      </c>
      <c r="H47" s="96">
        <v>128</v>
      </c>
      <c r="I47" s="96"/>
      <c r="J47" s="96">
        <v>79</v>
      </c>
      <c r="K47" s="96">
        <v>24</v>
      </c>
      <c r="L47" s="96">
        <v>43</v>
      </c>
      <c r="M47" s="96">
        <v>63</v>
      </c>
      <c r="N47" s="96">
        <v>85</v>
      </c>
      <c r="O47" s="93">
        <f t="shared" ref="O47:O52" si="0">N47/J47*100</f>
        <v>107.59493670886076</v>
      </c>
      <c r="P47" s="93">
        <f t="shared" ref="P47:P52" si="1">J47/G47*100</f>
        <v>109.72222222222223</v>
      </c>
    </row>
    <row r="48" spans="1:16" ht="15">
      <c r="A48" s="346"/>
      <c r="B48" s="346"/>
      <c r="C48" s="86"/>
      <c r="D48" s="90" t="s">
        <v>173</v>
      </c>
      <c r="E48" s="90" t="s">
        <v>174</v>
      </c>
      <c r="F48" s="89">
        <v>35</v>
      </c>
      <c r="G48" s="94">
        <v>3</v>
      </c>
      <c r="H48" s="99">
        <v>6</v>
      </c>
      <c r="I48" s="94"/>
      <c r="J48" s="94">
        <v>6</v>
      </c>
      <c r="K48" s="95">
        <v>3</v>
      </c>
      <c r="L48" s="95">
        <v>6</v>
      </c>
      <c r="M48" s="95">
        <v>9</v>
      </c>
      <c r="N48" s="94">
        <v>10</v>
      </c>
      <c r="O48" s="93">
        <f t="shared" si="0"/>
        <v>166.66666666666669</v>
      </c>
      <c r="P48" s="93">
        <f t="shared" si="1"/>
        <v>200</v>
      </c>
    </row>
    <row r="49" spans="1:16" ht="15">
      <c r="A49" s="346"/>
      <c r="B49" s="346"/>
      <c r="C49" s="86"/>
      <c r="D49" s="90" t="s">
        <v>175</v>
      </c>
      <c r="E49" s="90" t="s">
        <v>176</v>
      </c>
      <c r="F49" s="89">
        <v>36</v>
      </c>
      <c r="G49" s="94">
        <v>11</v>
      </c>
      <c r="H49" s="99">
        <v>33</v>
      </c>
      <c r="I49" s="94"/>
      <c r="J49" s="94">
        <v>16</v>
      </c>
      <c r="K49" s="95">
        <v>6</v>
      </c>
      <c r="L49" s="95">
        <v>12</v>
      </c>
      <c r="M49" s="95">
        <v>19</v>
      </c>
      <c r="N49" s="94">
        <v>25</v>
      </c>
      <c r="O49" s="93">
        <f t="shared" si="0"/>
        <v>156.25</v>
      </c>
      <c r="P49" s="93">
        <f t="shared" si="1"/>
        <v>145.45454545454547</v>
      </c>
    </row>
    <row r="50" spans="1:16" ht="15">
      <c r="A50" s="346"/>
      <c r="B50" s="346"/>
      <c r="C50" s="86"/>
      <c r="D50" s="90" t="s">
        <v>177</v>
      </c>
      <c r="E50" s="90" t="s">
        <v>178</v>
      </c>
      <c r="F50" s="89" t="s">
        <v>179</v>
      </c>
      <c r="G50" s="94">
        <v>58</v>
      </c>
      <c r="H50" s="99">
        <v>89</v>
      </c>
      <c r="I50" s="94"/>
      <c r="J50" s="94">
        <v>57</v>
      </c>
      <c r="K50" s="95">
        <v>15</v>
      </c>
      <c r="L50" s="95">
        <v>25</v>
      </c>
      <c r="M50" s="95">
        <v>35</v>
      </c>
      <c r="N50" s="94">
        <v>50</v>
      </c>
      <c r="O50" s="93">
        <f t="shared" si="0"/>
        <v>87.719298245614027</v>
      </c>
      <c r="P50" s="93">
        <f t="shared" si="1"/>
        <v>98.275862068965509</v>
      </c>
    </row>
    <row r="51" spans="1:16" ht="12.75" customHeight="1">
      <c r="A51" s="346"/>
      <c r="B51" s="346"/>
      <c r="C51" s="86" t="s">
        <v>67</v>
      </c>
      <c r="D51" s="338" t="s">
        <v>180</v>
      </c>
      <c r="E51" s="338"/>
      <c r="F51" s="89">
        <v>37</v>
      </c>
      <c r="G51" s="94">
        <v>172</v>
      </c>
      <c r="H51" s="99">
        <v>195</v>
      </c>
      <c r="I51" s="94"/>
      <c r="J51" s="94">
        <v>103</v>
      </c>
      <c r="K51" s="95">
        <v>54</v>
      </c>
      <c r="L51" s="95">
        <v>500</v>
      </c>
      <c r="M51" s="95">
        <v>544</v>
      </c>
      <c r="N51" s="94">
        <v>600</v>
      </c>
      <c r="O51" s="93">
        <f t="shared" si="0"/>
        <v>582.52427184466023</v>
      </c>
      <c r="P51" s="93">
        <f t="shared" si="1"/>
        <v>59.883720930232556</v>
      </c>
    </row>
    <row r="52" spans="1:16" ht="12.75" customHeight="1">
      <c r="A52" s="346"/>
      <c r="B52" s="346"/>
      <c r="C52" s="86" t="s">
        <v>77</v>
      </c>
      <c r="D52" s="338" t="s">
        <v>181</v>
      </c>
      <c r="E52" s="338"/>
      <c r="F52" s="89">
        <v>38</v>
      </c>
      <c r="G52" s="94">
        <v>588</v>
      </c>
      <c r="H52" s="99">
        <v>770</v>
      </c>
      <c r="I52" s="94"/>
      <c r="J52" s="94">
        <v>668</v>
      </c>
      <c r="K52" s="95">
        <v>162</v>
      </c>
      <c r="L52" s="95">
        <v>325</v>
      </c>
      <c r="M52" s="95">
        <v>488</v>
      </c>
      <c r="N52" s="94">
        <v>650</v>
      </c>
      <c r="O52" s="93">
        <f t="shared" si="0"/>
        <v>97.305389221556879</v>
      </c>
      <c r="P52" s="93">
        <f t="shared" si="1"/>
        <v>113.60544217687074</v>
      </c>
    </row>
    <row r="53" spans="1:16" ht="12.75" customHeight="1">
      <c r="A53" s="346"/>
      <c r="B53" s="346"/>
      <c r="C53" s="86" t="s">
        <v>79</v>
      </c>
      <c r="D53" s="338" t="s">
        <v>182</v>
      </c>
      <c r="E53" s="338"/>
      <c r="F53" s="89">
        <v>39</v>
      </c>
      <c r="G53" s="94"/>
      <c r="H53" s="99"/>
      <c r="I53" s="94"/>
      <c r="J53" s="94"/>
      <c r="K53" s="95"/>
      <c r="L53" s="95"/>
      <c r="M53" s="95"/>
      <c r="N53" s="94"/>
      <c r="O53" s="93"/>
      <c r="P53" s="93"/>
    </row>
    <row r="54" spans="1:16" ht="12.75" customHeight="1">
      <c r="A54" s="346"/>
      <c r="B54" s="346"/>
      <c r="C54" s="86" t="s">
        <v>183</v>
      </c>
      <c r="D54" s="345" t="s">
        <v>184</v>
      </c>
      <c r="E54" s="345"/>
      <c r="F54" s="89">
        <v>40</v>
      </c>
      <c r="G54" s="94">
        <v>33</v>
      </c>
      <c r="H54" s="96">
        <v>92</v>
      </c>
      <c r="I54" s="96"/>
      <c r="J54" s="96">
        <v>40</v>
      </c>
      <c r="K54" s="103">
        <v>32</v>
      </c>
      <c r="L54" s="103">
        <v>63</v>
      </c>
      <c r="M54" s="103">
        <v>95</v>
      </c>
      <c r="N54" s="103">
        <v>125</v>
      </c>
      <c r="O54" s="93">
        <f>N54/J54*100</f>
        <v>312.5</v>
      </c>
      <c r="P54" s="93">
        <f>J54/G54*100</f>
        <v>121.21212121212122</v>
      </c>
    </row>
    <row r="55" spans="1:16" ht="12.75" customHeight="1">
      <c r="A55" s="346"/>
      <c r="B55" s="346"/>
      <c r="C55" s="86" t="s">
        <v>18</v>
      </c>
      <c r="D55" s="345" t="s">
        <v>185</v>
      </c>
      <c r="E55" s="345"/>
      <c r="F55" s="89">
        <v>41</v>
      </c>
      <c r="G55" s="94">
        <v>12</v>
      </c>
      <c r="H55" s="99">
        <v>67</v>
      </c>
      <c r="I55" s="94"/>
      <c r="J55" s="94">
        <v>23</v>
      </c>
      <c r="K55" s="95">
        <v>25</v>
      </c>
      <c r="L55" s="95">
        <v>50</v>
      </c>
      <c r="M55" s="95">
        <v>75</v>
      </c>
      <c r="N55" s="94">
        <v>100</v>
      </c>
      <c r="O55" s="93">
        <f>N55/J55*100</f>
        <v>434.78260869565213</v>
      </c>
      <c r="P55" s="93">
        <f>J55/G55*100</f>
        <v>191.66666666666669</v>
      </c>
    </row>
    <row r="56" spans="1:16" ht="12.75" customHeight="1">
      <c r="A56" s="346"/>
      <c r="B56" s="346"/>
      <c r="C56" s="86" t="s">
        <v>186</v>
      </c>
      <c r="D56" s="345" t="s">
        <v>187</v>
      </c>
      <c r="E56" s="345"/>
      <c r="F56" s="89">
        <v>42</v>
      </c>
      <c r="G56" s="94">
        <v>13</v>
      </c>
      <c r="H56" s="99">
        <v>15</v>
      </c>
      <c r="I56" s="99"/>
      <c r="J56" s="99">
        <v>14</v>
      </c>
      <c r="K56" s="99">
        <v>4</v>
      </c>
      <c r="L56" s="99">
        <v>7</v>
      </c>
      <c r="M56" s="99">
        <v>11</v>
      </c>
      <c r="N56" s="99">
        <v>15</v>
      </c>
      <c r="O56" s="93">
        <f>N56/J56*100</f>
        <v>107.14285714285714</v>
      </c>
      <c r="P56" s="93">
        <f>J56/G56*100</f>
        <v>107.69230769230769</v>
      </c>
    </row>
    <row r="57" spans="1:16" ht="25.5">
      <c r="A57" s="346"/>
      <c r="B57" s="346"/>
      <c r="C57" s="86"/>
      <c r="D57" s="101" t="s">
        <v>173</v>
      </c>
      <c r="E57" s="101" t="s">
        <v>188</v>
      </c>
      <c r="F57" s="89">
        <v>43</v>
      </c>
      <c r="G57" s="94">
        <v>13</v>
      </c>
      <c r="H57" s="99">
        <v>15</v>
      </c>
      <c r="I57" s="94"/>
      <c r="J57" s="94">
        <v>14</v>
      </c>
      <c r="K57" s="95">
        <v>4</v>
      </c>
      <c r="L57" s="95">
        <v>7</v>
      </c>
      <c r="M57" s="95">
        <v>11</v>
      </c>
      <c r="N57" s="94">
        <v>15</v>
      </c>
      <c r="O57" s="93">
        <f>N57/J57*100</f>
        <v>107.14285714285714</v>
      </c>
      <c r="P57" s="93">
        <f>J57/G57*100</f>
        <v>107.69230769230769</v>
      </c>
    </row>
    <row r="58" spans="1:16" ht="15">
      <c r="A58" s="346"/>
      <c r="B58" s="346"/>
      <c r="C58" s="86"/>
      <c r="D58" s="101" t="s">
        <v>175</v>
      </c>
      <c r="E58" s="101" t="s">
        <v>189</v>
      </c>
      <c r="F58" s="89">
        <v>44</v>
      </c>
      <c r="G58" s="94"/>
      <c r="H58" s="99"/>
      <c r="I58" s="94"/>
      <c r="J58" s="94"/>
      <c r="K58" s="95"/>
      <c r="L58" s="95"/>
      <c r="M58" s="95"/>
      <c r="N58" s="94"/>
      <c r="O58" s="93"/>
      <c r="P58" s="93"/>
    </row>
    <row r="59" spans="1:16" ht="12.75" customHeight="1">
      <c r="A59" s="346"/>
      <c r="B59" s="346"/>
      <c r="C59" s="86" t="s">
        <v>67</v>
      </c>
      <c r="D59" s="345" t="s">
        <v>190</v>
      </c>
      <c r="E59" s="345"/>
      <c r="F59" s="89">
        <v>45</v>
      </c>
      <c r="G59" s="94">
        <v>8</v>
      </c>
      <c r="H59" s="99">
        <v>10</v>
      </c>
      <c r="I59" s="94"/>
      <c r="J59" s="94">
        <v>3</v>
      </c>
      <c r="K59" s="95">
        <v>3</v>
      </c>
      <c r="L59" s="95">
        <v>6</v>
      </c>
      <c r="M59" s="95">
        <v>9</v>
      </c>
      <c r="N59" s="94">
        <v>10</v>
      </c>
      <c r="O59" s="93">
        <f>N59/J59*100</f>
        <v>333.33333333333337</v>
      </c>
      <c r="P59" s="93">
        <f>J59/G59*100</f>
        <v>37.5</v>
      </c>
    </row>
    <row r="60" spans="1:16" ht="12.75" customHeight="1">
      <c r="A60" s="346"/>
      <c r="B60" s="346"/>
      <c r="C60" s="86" t="s">
        <v>191</v>
      </c>
      <c r="D60" s="345" t="s">
        <v>192</v>
      </c>
      <c r="E60" s="345"/>
      <c r="F60" s="89">
        <v>46</v>
      </c>
      <c r="G60" s="94">
        <v>525</v>
      </c>
      <c r="H60" s="96">
        <v>649</v>
      </c>
      <c r="I60" s="96"/>
      <c r="J60" s="96">
        <v>589</v>
      </c>
      <c r="K60" s="103">
        <v>111</v>
      </c>
      <c r="L60" s="103">
        <v>345</v>
      </c>
      <c r="M60" s="103">
        <v>543</v>
      </c>
      <c r="N60" s="103">
        <v>649</v>
      </c>
      <c r="O60" s="93">
        <f>N60/J60*100</f>
        <v>110.18675721561971</v>
      </c>
      <c r="P60" s="93">
        <f>J60/G60*100</f>
        <v>112.19047619047619</v>
      </c>
    </row>
    <row r="61" spans="1:16" ht="12.75" customHeight="1">
      <c r="A61" s="346"/>
      <c r="B61" s="346"/>
      <c r="C61" s="86" t="s">
        <v>18</v>
      </c>
      <c r="D61" s="345" t="s">
        <v>193</v>
      </c>
      <c r="E61" s="345"/>
      <c r="F61" s="89">
        <v>47</v>
      </c>
      <c r="G61" s="94"/>
      <c r="H61" s="99"/>
      <c r="I61" s="94"/>
      <c r="J61" s="94"/>
      <c r="K61" s="95"/>
      <c r="L61" s="95"/>
      <c r="M61" s="95"/>
      <c r="N61" s="94"/>
      <c r="O61" s="93"/>
      <c r="P61" s="93"/>
    </row>
    <row r="62" spans="1:16" ht="12.75" customHeight="1">
      <c r="A62" s="346"/>
      <c r="B62" s="346"/>
      <c r="C62" s="86" t="s">
        <v>20</v>
      </c>
      <c r="D62" s="345" t="s">
        <v>194</v>
      </c>
      <c r="E62" s="345"/>
      <c r="F62" s="89">
        <v>48</v>
      </c>
      <c r="G62" s="94">
        <v>14</v>
      </c>
      <c r="H62" s="99">
        <v>15</v>
      </c>
      <c r="I62" s="94"/>
      <c r="J62" s="94">
        <v>5</v>
      </c>
      <c r="K62" s="95">
        <v>1</v>
      </c>
      <c r="L62" s="95">
        <v>3</v>
      </c>
      <c r="M62" s="95">
        <v>5</v>
      </c>
      <c r="N62" s="94">
        <v>6</v>
      </c>
      <c r="O62" s="93">
        <f>N62/J62*100</f>
        <v>120</v>
      </c>
      <c r="P62" s="93">
        <f>J62/G62*100</f>
        <v>35.714285714285715</v>
      </c>
    </row>
    <row r="63" spans="1:16" ht="15">
      <c r="A63" s="346"/>
      <c r="B63" s="346"/>
      <c r="C63" s="86"/>
      <c r="D63" s="104" t="s">
        <v>173</v>
      </c>
      <c r="E63" s="104" t="s">
        <v>195</v>
      </c>
      <c r="F63" s="89">
        <v>49</v>
      </c>
      <c r="G63" s="94"/>
      <c r="H63" s="99"/>
      <c r="I63" s="94"/>
      <c r="J63" s="94"/>
      <c r="K63" s="95"/>
      <c r="L63" s="95"/>
      <c r="M63" s="95"/>
      <c r="N63" s="94"/>
      <c r="O63" s="93"/>
      <c r="P63" s="93"/>
    </row>
    <row r="64" spans="1:16" ht="12.75" customHeight="1">
      <c r="A64" s="346"/>
      <c r="B64" s="346"/>
      <c r="C64" s="86" t="s">
        <v>67</v>
      </c>
      <c r="D64" s="345" t="s">
        <v>196</v>
      </c>
      <c r="E64" s="345"/>
      <c r="F64" s="89">
        <v>50</v>
      </c>
      <c r="G64" s="94">
        <v>20</v>
      </c>
      <c r="H64" s="96">
        <v>25</v>
      </c>
      <c r="I64" s="96"/>
      <c r="J64" s="96">
        <v>22</v>
      </c>
      <c r="K64" s="96">
        <v>5</v>
      </c>
      <c r="L64" s="96">
        <v>15</v>
      </c>
      <c r="M64" s="96">
        <v>25</v>
      </c>
      <c r="N64" s="96">
        <v>30</v>
      </c>
      <c r="O64" s="93">
        <f>N64/J64*100</f>
        <v>136.36363636363635</v>
      </c>
      <c r="P64" s="93">
        <f>J64/G64*100</f>
        <v>110.00000000000001</v>
      </c>
    </row>
    <row r="65" spans="1:16" ht="15">
      <c r="A65" s="346"/>
      <c r="B65" s="346"/>
      <c r="C65" s="86"/>
      <c r="D65" s="104" t="s">
        <v>197</v>
      </c>
      <c r="E65" s="104" t="s">
        <v>198</v>
      </c>
      <c r="F65" s="89">
        <v>51</v>
      </c>
      <c r="G65" s="94">
        <v>0</v>
      </c>
      <c r="H65" s="99">
        <v>1</v>
      </c>
      <c r="I65" s="94"/>
      <c r="J65" s="94"/>
      <c r="K65" s="95"/>
      <c r="L65" s="95"/>
      <c r="M65" s="95"/>
      <c r="N65" s="94"/>
      <c r="O65" s="93"/>
      <c r="P65" s="93"/>
    </row>
    <row r="66" spans="1:16" ht="25.5">
      <c r="A66" s="346"/>
      <c r="B66" s="346"/>
      <c r="C66" s="86"/>
      <c r="D66" s="104"/>
      <c r="E66" s="105" t="s">
        <v>199</v>
      </c>
      <c r="F66" s="89">
        <v>52</v>
      </c>
      <c r="G66" s="94"/>
      <c r="H66" s="99"/>
      <c r="I66" s="94"/>
      <c r="J66" s="94"/>
      <c r="K66" s="95"/>
      <c r="L66" s="95"/>
      <c r="M66" s="95"/>
      <c r="N66" s="94"/>
      <c r="O66" s="93"/>
      <c r="P66" s="93"/>
    </row>
    <row r="67" spans="1:16" ht="15">
      <c r="A67" s="346"/>
      <c r="B67" s="346"/>
      <c r="C67" s="86"/>
      <c r="D67" s="104" t="s">
        <v>200</v>
      </c>
      <c r="E67" s="104" t="s">
        <v>201</v>
      </c>
      <c r="F67" s="89">
        <v>53</v>
      </c>
      <c r="G67" s="94">
        <v>20</v>
      </c>
      <c r="H67" s="99">
        <v>24</v>
      </c>
      <c r="I67" s="99"/>
      <c r="J67" s="99">
        <v>22</v>
      </c>
      <c r="K67" s="99">
        <v>5</v>
      </c>
      <c r="L67" s="99">
        <v>15</v>
      </c>
      <c r="M67" s="99">
        <v>25</v>
      </c>
      <c r="N67" s="99">
        <v>30</v>
      </c>
      <c r="O67" s="93">
        <f>N67/J67*100</f>
        <v>136.36363636363635</v>
      </c>
      <c r="P67" s="93">
        <f>J67/G67*100</f>
        <v>110.00000000000001</v>
      </c>
    </row>
    <row r="68" spans="1:16" ht="38.25">
      <c r="A68" s="346"/>
      <c r="B68" s="346"/>
      <c r="C68" s="86"/>
      <c r="D68" s="104"/>
      <c r="E68" s="105" t="s">
        <v>202</v>
      </c>
      <c r="F68" s="89">
        <v>54</v>
      </c>
      <c r="G68" s="94"/>
      <c r="H68" s="99"/>
      <c r="I68" s="94"/>
      <c r="J68" s="94"/>
      <c r="K68" s="95"/>
      <c r="L68" s="95"/>
      <c r="M68" s="95"/>
      <c r="N68" s="94"/>
      <c r="O68" s="93"/>
      <c r="P68" s="93"/>
    </row>
    <row r="69" spans="1:16" ht="51">
      <c r="A69" s="346"/>
      <c r="B69" s="346"/>
      <c r="C69" s="86"/>
      <c r="D69" s="104"/>
      <c r="E69" s="105" t="s">
        <v>203</v>
      </c>
      <c r="F69" s="89">
        <v>55</v>
      </c>
      <c r="G69" s="94"/>
      <c r="H69" s="99"/>
      <c r="I69" s="94"/>
      <c r="J69" s="94"/>
      <c r="K69" s="95"/>
      <c r="L69" s="95"/>
      <c r="M69" s="95"/>
      <c r="N69" s="94"/>
      <c r="O69" s="93"/>
      <c r="P69" s="93"/>
    </row>
    <row r="70" spans="1:16" ht="15">
      <c r="A70" s="346"/>
      <c r="B70" s="346"/>
      <c r="C70" s="86"/>
      <c r="D70" s="104"/>
      <c r="E70" s="105" t="s">
        <v>204</v>
      </c>
      <c r="F70" s="89">
        <v>56</v>
      </c>
      <c r="G70" s="94">
        <v>20</v>
      </c>
      <c r="H70" s="99">
        <v>24</v>
      </c>
      <c r="I70" s="94"/>
      <c r="J70" s="94">
        <v>22</v>
      </c>
      <c r="K70" s="95">
        <v>5</v>
      </c>
      <c r="L70" s="95">
        <v>15</v>
      </c>
      <c r="M70" s="95">
        <v>25</v>
      </c>
      <c r="N70" s="94">
        <v>30</v>
      </c>
      <c r="O70" s="93">
        <f>N70/J70*100</f>
        <v>136.36363636363635</v>
      </c>
      <c r="P70" s="93">
        <f>J70/G70*100</f>
        <v>110.00000000000001</v>
      </c>
    </row>
    <row r="71" spans="1:16" ht="12.75" customHeight="1">
      <c r="A71" s="346"/>
      <c r="B71" s="346"/>
      <c r="C71" s="86" t="s">
        <v>77</v>
      </c>
      <c r="D71" s="338" t="s">
        <v>205</v>
      </c>
      <c r="E71" s="338"/>
      <c r="F71" s="89">
        <v>57</v>
      </c>
      <c r="G71" s="94"/>
      <c r="H71" s="99"/>
      <c r="I71" s="94"/>
      <c r="J71" s="94"/>
      <c r="K71" s="95"/>
      <c r="L71" s="95"/>
      <c r="M71" s="95"/>
      <c r="N71" s="94"/>
      <c r="O71" s="93"/>
      <c r="P71" s="93"/>
    </row>
    <row r="72" spans="1:16" ht="25.5">
      <c r="A72" s="346"/>
      <c r="B72" s="346"/>
      <c r="C72" s="86"/>
      <c r="D72" s="90" t="s">
        <v>206</v>
      </c>
      <c r="E72" s="106" t="s">
        <v>207</v>
      </c>
      <c r="F72" s="89">
        <v>58</v>
      </c>
      <c r="G72" s="94"/>
      <c r="H72" s="99"/>
      <c r="I72" s="94"/>
      <c r="J72" s="94"/>
      <c r="K72" s="95"/>
      <c r="L72" s="95"/>
      <c r="M72" s="95"/>
      <c r="N72" s="94"/>
      <c r="O72" s="93"/>
      <c r="P72" s="93"/>
    </row>
    <row r="73" spans="1:16" ht="25.5">
      <c r="A73" s="346"/>
      <c r="B73" s="346"/>
      <c r="C73" s="86"/>
      <c r="D73" s="90" t="s">
        <v>208</v>
      </c>
      <c r="E73" s="106" t="s">
        <v>209</v>
      </c>
      <c r="F73" s="89">
        <v>59</v>
      </c>
      <c r="G73" s="94"/>
      <c r="H73" s="99"/>
      <c r="I73" s="94"/>
      <c r="J73" s="94"/>
      <c r="K73" s="95"/>
      <c r="L73" s="95"/>
      <c r="M73" s="95"/>
      <c r="N73" s="94"/>
      <c r="O73" s="93"/>
      <c r="P73" s="93"/>
    </row>
    <row r="74" spans="1:16" ht="15">
      <c r="A74" s="346"/>
      <c r="B74" s="346"/>
      <c r="C74" s="86"/>
      <c r="D74" s="90" t="s">
        <v>210</v>
      </c>
      <c r="E74" s="106" t="s">
        <v>211</v>
      </c>
      <c r="F74" s="89">
        <v>60</v>
      </c>
      <c r="G74" s="94"/>
      <c r="H74" s="99"/>
      <c r="I74" s="94"/>
      <c r="J74" s="94"/>
      <c r="K74" s="95"/>
      <c r="L74" s="95"/>
      <c r="M74" s="95"/>
      <c r="N74" s="94"/>
      <c r="O74" s="93"/>
      <c r="P74" s="93"/>
    </row>
    <row r="75" spans="1:16" ht="15">
      <c r="A75" s="346"/>
      <c r="B75" s="346"/>
      <c r="C75" s="86"/>
      <c r="D75" s="90" t="s">
        <v>212</v>
      </c>
      <c r="E75" s="106" t="s">
        <v>213</v>
      </c>
      <c r="F75" s="89">
        <v>61</v>
      </c>
      <c r="G75" s="94"/>
      <c r="H75" s="99"/>
      <c r="I75" s="94"/>
      <c r="J75" s="94"/>
      <c r="K75" s="95"/>
      <c r="L75" s="95"/>
      <c r="M75" s="95"/>
      <c r="N75" s="94"/>
      <c r="O75" s="93"/>
      <c r="P75" s="93"/>
    </row>
    <row r="76" spans="1:16" ht="12.75" customHeight="1">
      <c r="A76" s="346"/>
      <c r="B76" s="346"/>
      <c r="C76" s="86" t="s">
        <v>79</v>
      </c>
      <c r="D76" s="338" t="s">
        <v>214</v>
      </c>
      <c r="E76" s="338"/>
      <c r="F76" s="89">
        <v>62</v>
      </c>
      <c r="G76" s="94">
        <v>0</v>
      </c>
      <c r="H76" s="99">
        <v>3</v>
      </c>
      <c r="I76" s="94"/>
      <c r="J76" s="94">
        <v>0</v>
      </c>
      <c r="K76" s="95">
        <v>0</v>
      </c>
      <c r="L76" s="95">
        <v>0</v>
      </c>
      <c r="M76" s="95">
        <v>0</v>
      </c>
      <c r="N76" s="94">
        <v>1</v>
      </c>
      <c r="O76" s="93"/>
      <c r="P76" s="93"/>
    </row>
    <row r="77" spans="1:16" ht="12.75" customHeight="1">
      <c r="A77" s="346"/>
      <c r="B77" s="346"/>
      <c r="C77" s="86" t="s">
        <v>147</v>
      </c>
      <c r="D77" s="338" t="s">
        <v>215</v>
      </c>
      <c r="E77" s="338"/>
      <c r="F77" s="89">
        <v>63</v>
      </c>
      <c r="G77" s="94">
        <v>0</v>
      </c>
      <c r="H77" s="99">
        <v>5</v>
      </c>
      <c r="I77" s="94"/>
      <c r="J77" s="94">
        <v>0</v>
      </c>
      <c r="K77" s="95">
        <v>0</v>
      </c>
      <c r="L77" s="95">
        <v>0</v>
      </c>
      <c r="M77" s="95">
        <v>0</v>
      </c>
      <c r="N77" s="94">
        <v>1</v>
      </c>
      <c r="O77" s="93"/>
      <c r="P77" s="93"/>
    </row>
    <row r="78" spans="1:16" ht="12.75" customHeight="1">
      <c r="A78" s="346"/>
      <c r="B78" s="346"/>
      <c r="C78" s="86"/>
      <c r="D78" s="338" t="s">
        <v>216</v>
      </c>
      <c r="E78" s="338"/>
      <c r="F78" s="89">
        <v>64</v>
      </c>
      <c r="G78" s="94"/>
      <c r="H78" s="99"/>
      <c r="I78" s="94"/>
      <c r="J78" s="94"/>
      <c r="K78" s="95"/>
      <c r="L78" s="95"/>
      <c r="M78" s="95"/>
      <c r="N78" s="94"/>
      <c r="O78" s="93"/>
      <c r="P78" s="93"/>
    </row>
    <row r="79" spans="1:16" ht="12.75" customHeight="1">
      <c r="A79" s="346"/>
      <c r="B79" s="346"/>
      <c r="C79" s="86"/>
      <c r="D79" s="350" t="s">
        <v>217</v>
      </c>
      <c r="E79" s="350"/>
      <c r="F79" s="89">
        <v>65</v>
      </c>
      <c r="G79" s="94">
        <v>0</v>
      </c>
      <c r="H79" s="99">
        <v>5</v>
      </c>
      <c r="I79" s="94"/>
      <c r="J79" s="94">
        <v>0</v>
      </c>
      <c r="K79" s="95">
        <v>0</v>
      </c>
      <c r="L79" s="95">
        <v>0</v>
      </c>
      <c r="M79" s="95">
        <v>0</v>
      </c>
      <c r="N79" s="94">
        <v>1</v>
      </c>
      <c r="O79" s="93"/>
      <c r="P79" s="93"/>
    </row>
    <row r="80" spans="1:16" ht="12.75" customHeight="1">
      <c r="A80" s="346"/>
      <c r="B80" s="346"/>
      <c r="C80" s="86"/>
      <c r="D80" s="350" t="s">
        <v>218</v>
      </c>
      <c r="E80" s="350"/>
      <c r="F80" s="89">
        <v>66</v>
      </c>
      <c r="G80" s="94"/>
      <c r="H80" s="99"/>
      <c r="I80" s="94"/>
      <c r="J80" s="94"/>
      <c r="K80" s="95"/>
      <c r="L80" s="95"/>
      <c r="M80" s="95"/>
      <c r="N80" s="94"/>
      <c r="O80" s="93"/>
      <c r="P80" s="93"/>
    </row>
    <row r="81" spans="1:16" ht="12.75" customHeight="1">
      <c r="A81" s="346"/>
      <c r="B81" s="346"/>
      <c r="C81" s="86" t="s">
        <v>219</v>
      </c>
      <c r="D81" s="338" t="s">
        <v>220</v>
      </c>
      <c r="E81" s="338"/>
      <c r="F81" s="89">
        <v>67</v>
      </c>
      <c r="G81" s="94">
        <v>60</v>
      </c>
      <c r="H81" s="99">
        <v>55</v>
      </c>
      <c r="I81" s="94"/>
      <c r="J81" s="94">
        <v>46</v>
      </c>
      <c r="K81" s="95">
        <v>12</v>
      </c>
      <c r="L81" s="95">
        <v>25</v>
      </c>
      <c r="M81" s="95">
        <v>48</v>
      </c>
      <c r="N81" s="94">
        <v>50</v>
      </c>
      <c r="O81" s="93">
        <f t="shared" ref="O81:O86" si="2">N81/J81*100</f>
        <v>108.69565217391303</v>
      </c>
      <c r="P81" s="93">
        <f t="shared" ref="P81:P86" si="3">J81/G81*100</f>
        <v>76.666666666666671</v>
      </c>
    </row>
    <row r="82" spans="1:16" ht="12.75" customHeight="1">
      <c r="A82" s="346"/>
      <c r="B82" s="346"/>
      <c r="C82" s="86" t="s">
        <v>221</v>
      </c>
      <c r="D82" s="338" t="s">
        <v>222</v>
      </c>
      <c r="E82" s="338"/>
      <c r="F82" s="89">
        <v>68</v>
      </c>
      <c r="G82" s="94">
        <v>5</v>
      </c>
      <c r="H82" s="99">
        <v>6</v>
      </c>
      <c r="I82" s="94"/>
      <c r="J82" s="94">
        <v>5</v>
      </c>
      <c r="K82" s="95">
        <v>1</v>
      </c>
      <c r="L82" s="95">
        <v>3</v>
      </c>
      <c r="M82" s="95">
        <v>5</v>
      </c>
      <c r="N82" s="94">
        <v>6</v>
      </c>
      <c r="O82" s="93">
        <f t="shared" si="2"/>
        <v>120</v>
      </c>
      <c r="P82" s="93">
        <f t="shared" si="3"/>
        <v>100</v>
      </c>
    </row>
    <row r="83" spans="1:16" ht="12.75" customHeight="1">
      <c r="A83" s="346"/>
      <c r="B83" s="346"/>
      <c r="C83" s="86" t="s">
        <v>223</v>
      </c>
      <c r="D83" s="338" t="s">
        <v>224</v>
      </c>
      <c r="E83" s="338"/>
      <c r="F83" s="89">
        <v>69</v>
      </c>
      <c r="G83" s="94">
        <v>23</v>
      </c>
      <c r="H83" s="96">
        <v>54</v>
      </c>
      <c r="I83" s="96"/>
      <c r="J83" s="96">
        <v>26</v>
      </c>
      <c r="K83" s="96">
        <v>9</v>
      </c>
      <c r="L83" s="96">
        <v>15</v>
      </c>
      <c r="M83" s="96">
        <v>23</v>
      </c>
      <c r="N83" s="96">
        <v>30</v>
      </c>
      <c r="O83" s="93">
        <f t="shared" si="2"/>
        <v>115.38461538461537</v>
      </c>
      <c r="P83" s="93">
        <f t="shared" si="3"/>
        <v>113.04347826086956</v>
      </c>
    </row>
    <row r="84" spans="1:16" ht="15">
      <c r="A84" s="346"/>
      <c r="B84" s="346"/>
      <c r="C84" s="86"/>
      <c r="D84" s="90" t="s">
        <v>225</v>
      </c>
      <c r="E84" s="90" t="s">
        <v>226</v>
      </c>
      <c r="F84" s="89">
        <v>70</v>
      </c>
      <c r="G84" s="94">
        <v>1</v>
      </c>
      <c r="H84" s="99">
        <v>4</v>
      </c>
      <c r="I84" s="94"/>
      <c r="J84" s="94">
        <v>1</v>
      </c>
      <c r="K84" s="95">
        <v>0</v>
      </c>
      <c r="L84" s="95">
        <v>0</v>
      </c>
      <c r="M84" s="95">
        <v>1</v>
      </c>
      <c r="N84" s="94">
        <v>1</v>
      </c>
      <c r="O84" s="93">
        <f t="shared" si="2"/>
        <v>100</v>
      </c>
      <c r="P84" s="93">
        <f t="shared" si="3"/>
        <v>100</v>
      </c>
    </row>
    <row r="85" spans="1:16" ht="25.5">
      <c r="A85" s="346"/>
      <c r="B85" s="346"/>
      <c r="C85" s="86"/>
      <c r="D85" s="90" t="s">
        <v>227</v>
      </c>
      <c r="E85" s="90" t="s">
        <v>228</v>
      </c>
      <c r="F85" s="89">
        <v>71</v>
      </c>
      <c r="G85" s="94">
        <v>20</v>
      </c>
      <c r="H85" s="99">
        <v>30</v>
      </c>
      <c r="I85" s="94"/>
      <c r="J85" s="94">
        <v>22</v>
      </c>
      <c r="K85" s="95">
        <v>6</v>
      </c>
      <c r="L85" s="95">
        <v>12</v>
      </c>
      <c r="M85" s="95">
        <v>18</v>
      </c>
      <c r="N85" s="94">
        <v>24</v>
      </c>
      <c r="O85" s="93">
        <f t="shared" si="2"/>
        <v>109.09090909090908</v>
      </c>
      <c r="P85" s="93">
        <f t="shared" si="3"/>
        <v>110.00000000000001</v>
      </c>
    </row>
    <row r="86" spans="1:16" ht="15">
      <c r="A86" s="346"/>
      <c r="B86" s="346"/>
      <c r="C86" s="86"/>
      <c r="D86" s="90" t="s">
        <v>229</v>
      </c>
      <c r="E86" s="90" t="s">
        <v>230</v>
      </c>
      <c r="F86" s="89">
        <v>72</v>
      </c>
      <c r="G86" s="94">
        <v>2</v>
      </c>
      <c r="H86" s="99">
        <v>20</v>
      </c>
      <c r="I86" s="94"/>
      <c r="J86" s="94">
        <v>3</v>
      </c>
      <c r="K86" s="95">
        <v>3</v>
      </c>
      <c r="L86" s="95">
        <v>3</v>
      </c>
      <c r="M86" s="95">
        <v>4</v>
      </c>
      <c r="N86" s="94">
        <v>5</v>
      </c>
      <c r="O86" s="93">
        <f t="shared" si="2"/>
        <v>166.66666666666669</v>
      </c>
      <c r="P86" s="93">
        <f t="shared" si="3"/>
        <v>150</v>
      </c>
    </row>
    <row r="87" spans="1:16" ht="25.5">
      <c r="A87" s="346"/>
      <c r="B87" s="346"/>
      <c r="C87" s="86"/>
      <c r="D87" s="90" t="s">
        <v>231</v>
      </c>
      <c r="E87" s="90" t="s">
        <v>232</v>
      </c>
      <c r="F87" s="89">
        <v>73</v>
      </c>
      <c r="G87" s="94"/>
      <c r="H87" s="99"/>
      <c r="I87" s="94"/>
      <c r="J87" s="94"/>
      <c r="K87" s="95"/>
      <c r="L87" s="95"/>
      <c r="M87" s="95"/>
      <c r="N87" s="94"/>
    </row>
    <row r="88" spans="1:16" ht="15">
      <c r="A88" s="346"/>
      <c r="B88" s="346"/>
      <c r="C88" s="86"/>
      <c r="D88" s="90"/>
      <c r="E88" s="90" t="s">
        <v>233</v>
      </c>
      <c r="F88" s="89">
        <v>74</v>
      </c>
      <c r="G88" s="94"/>
      <c r="H88" s="99"/>
      <c r="I88" s="94"/>
      <c r="J88" s="94"/>
      <c r="K88" s="95"/>
      <c r="L88" s="95"/>
      <c r="M88" s="95"/>
      <c r="N88" s="94"/>
      <c r="O88" s="93"/>
      <c r="P88" s="93"/>
    </row>
    <row r="89" spans="1:16" ht="15">
      <c r="A89" s="346"/>
      <c r="B89" s="346"/>
      <c r="C89" s="86"/>
      <c r="D89" s="90" t="s">
        <v>234</v>
      </c>
      <c r="E89" s="90" t="s">
        <v>235</v>
      </c>
      <c r="F89" s="89">
        <v>75</v>
      </c>
      <c r="G89" s="94"/>
      <c r="H89" s="99"/>
      <c r="I89" s="94"/>
      <c r="J89" s="94"/>
      <c r="K89" s="95"/>
      <c r="L89" s="95"/>
      <c r="M89" s="95"/>
      <c r="N89" s="94"/>
      <c r="O89" s="93"/>
      <c r="P89" s="93"/>
    </row>
    <row r="90" spans="1:16" ht="38.25">
      <c r="A90" s="346"/>
      <c r="B90" s="346"/>
      <c r="C90" s="86"/>
      <c r="D90" s="90" t="s">
        <v>236</v>
      </c>
      <c r="E90" s="90" t="s">
        <v>237</v>
      </c>
      <c r="F90" s="89">
        <v>76</v>
      </c>
      <c r="G90" s="94"/>
      <c r="H90" s="99"/>
      <c r="I90" s="94"/>
      <c r="J90" s="94"/>
      <c r="K90" s="95"/>
      <c r="L90" s="95"/>
      <c r="M90" s="95"/>
      <c r="N90" s="94"/>
      <c r="O90" s="93"/>
      <c r="P90" s="93"/>
    </row>
    <row r="91" spans="1:16" ht="25.5">
      <c r="A91" s="346"/>
      <c r="B91" s="346"/>
      <c r="C91" s="86"/>
      <c r="D91" s="90" t="s">
        <v>238</v>
      </c>
      <c r="E91" s="90" t="s">
        <v>239</v>
      </c>
      <c r="F91" s="89">
        <v>77</v>
      </c>
      <c r="G91" s="94"/>
      <c r="H91" s="99"/>
      <c r="I91" s="94"/>
      <c r="J91" s="94"/>
      <c r="K91" s="95"/>
      <c r="L91" s="95"/>
      <c r="M91" s="95"/>
      <c r="N91" s="94"/>
      <c r="O91" s="93"/>
      <c r="P91" s="93"/>
    </row>
    <row r="92" spans="1:16" ht="12.75" customHeight="1">
      <c r="A92" s="346"/>
      <c r="B92" s="346"/>
      <c r="C92" s="86" t="s">
        <v>240</v>
      </c>
      <c r="D92" s="338" t="s">
        <v>80</v>
      </c>
      <c r="E92" s="338"/>
      <c r="F92" s="89">
        <v>78</v>
      </c>
      <c r="G92" s="94">
        <v>403</v>
      </c>
      <c r="H92" s="99">
        <v>486</v>
      </c>
      <c r="I92" s="94"/>
      <c r="J92" s="94">
        <v>485</v>
      </c>
      <c r="K92" s="95">
        <v>83</v>
      </c>
      <c r="L92" s="95">
        <v>284</v>
      </c>
      <c r="M92" s="95">
        <v>437</v>
      </c>
      <c r="N92" s="94">
        <v>525</v>
      </c>
      <c r="O92" s="93">
        <f>N92/J92*100</f>
        <v>108.24742268041237</v>
      </c>
      <c r="P92" s="93">
        <f>J92/G92*100</f>
        <v>120.34739454094291</v>
      </c>
    </row>
    <row r="93" spans="1:16" ht="12.75" customHeight="1">
      <c r="A93" s="346"/>
      <c r="B93" s="346"/>
      <c r="C93" s="345" t="s">
        <v>241</v>
      </c>
      <c r="D93" s="345"/>
      <c r="E93" s="345"/>
      <c r="F93" s="89">
        <v>79</v>
      </c>
      <c r="G93" s="91">
        <v>1360</v>
      </c>
      <c r="H93" s="103">
        <v>1503</v>
      </c>
      <c r="I93" s="103"/>
      <c r="J93" s="103">
        <v>1443</v>
      </c>
      <c r="K93" s="103">
        <v>366</v>
      </c>
      <c r="L93" s="103">
        <v>732</v>
      </c>
      <c r="M93" s="103">
        <v>1096</v>
      </c>
      <c r="N93" s="103">
        <v>1462</v>
      </c>
      <c r="O93" s="93">
        <f>N93/J93*100</f>
        <v>101.31670131670131</v>
      </c>
      <c r="P93" s="93">
        <f>J93/G93*100</f>
        <v>106.10294117647059</v>
      </c>
    </row>
    <row r="94" spans="1:16" ht="12.75" customHeight="1">
      <c r="A94" s="346"/>
      <c r="B94" s="346"/>
      <c r="C94" s="86" t="s">
        <v>18</v>
      </c>
      <c r="D94" s="349" t="s">
        <v>242</v>
      </c>
      <c r="E94" s="349"/>
      <c r="F94" s="89">
        <v>80</v>
      </c>
      <c r="G94" s="94"/>
      <c r="H94" s="99"/>
      <c r="I94" s="94"/>
      <c r="J94" s="94"/>
      <c r="K94" s="95"/>
      <c r="L94" s="95"/>
      <c r="M94" s="95"/>
      <c r="N94" s="94"/>
      <c r="O94" s="93"/>
      <c r="P94" s="93"/>
    </row>
    <row r="95" spans="1:16" ht="12.75" customHeight="1">
      <c r="A95" s="346"/>
      <c r="B95" s="346"/>
      <c r="C95" s="86" t="s">
        <v>20</v>
      </c>
      <c r="D95" s="348" t="s">
        <v>243</v>
      </c>
      <c r="E95" s="348"/>
      <c r="F95" s="89">
        <v>81</v>
      </c>
      <c r="G95" s="94">
        <v>1007</v>
      </c>
      <c r="H95" s="99">
        <v>1072</v>
      </c>
      <c r="I95" s="94"/>
      <c r="J95" s="94">
        <v>1054</v>
      </c>
      <c r="K95" s="95">
        <v>266</v>
      </c>
      <c r="L95" s="95">
        <v>532</v>
      </c>
      <c r="M95" s="95">
        <v>796</v>
      </c>
      <c r="N95" s="94">
        <v>1062</v>
      </c>
      <c r="O95" s="93">
        <f>N95/J95*100</f>
        <v>100.75901328273244</v>
      </c>
      <c r="P95" s="93">
        <f>J95/G95*100</f>
        <v>104.66732869910626</v>
      </c>
    </row>
    <row r="96" spans="1:16" ht="12.75" customHeight="1">
      <c r="A96" s="346"/>
      <c r="B96" s="346"/>
      <c r="C96" s="86" t="s">
        <v>67</v>
      </c>
      <c r="D96" s="348" t="s">
        <v>244</v>
      </c>
      <c r="E96" s="348"/>
      <c r="F96" s="89">
        <v>82</v>
      </c>
      <c r="G96" s="94"/>
      <c r="H96" s="99"/>
      <c r="I96" s="94"/>
      <c r="J96" s="94"/>
      <c r="K96" s="95"/>
      <c r="L96" s="95"/>
      <c r="M96" s="95"/>
      <c r="N96" s="94"/>
      <c r="O96" s="93"/>
      <c r="P96" s="93"/>
    </row>
    <row r="97" spans="1:16" ht="12.75" customHeight="1">
      <c r="A97" s="346"/>
      <c r="B97" s="346"/>
      <c r="C97" s="86" t="s">
        <v>77</v>
      </c>
      <c r="D97" s="348" t="s">
        <v>245</v>
      </c>
      <c r="E97" s="348"/>
      <c r="F97" s="89">
        <v>83</v>
      </c>
      <c r="G97" s="94"/>
      <c r="H97" s="99"/>
      <c r="I97" s="94"/>
      <c r="J97" s="94"/>
      <c r="K97" s="95"/>
      <c r="L97" s="95"/>
      <c r="M97" s="95"/>
      <c r="N97" s="94"/>
      <c r="O97" s="93"/>
      <c r="P97" s="93"/>
    </row>
    <row r="98" spans="1:16" ht="12.75" customHeight="1">
      <c r="A98" s="346"/>
      <c r="B98" s="346"/>
      <c r="C98" s="86" t="s">
        <v>79</v>
      </c>
      <c r="D98" s="348" t="s">
        <v>246</v>
      </c>
      <c r="E98" s="348"/>
      <c r="F98" s="89">
        <v>84</v>
      </c>
      <c r="G98" s="94"/>
      <c r="H98" s="99"/>
      <c r="I98" s="94"/>
      <c r="J98" s="94"/>
      <c r="K98" s="95"/>
      <c r="L98" s="95"/>
      <c r="M98" s="95"/>
      <c r="N98" s="94"/>
      <c r="O98" s="93"/>
      <c r="P98" s="93"/>
    </row>
    <row r="99" spans="1:16" ht="12.75" customHeight="1">
      <c r="A99" s="346"/>
      <c r="B99" s="346"/>
      <c r="C99" s="86" t="s">
        <v>147</v>
      </c>
      <c r="D99" s="348" t="s">
        <v>247</v>
      </c>
      <c r="E99" s="348"/>
      <c r="F99" s="89">
        <v>85</v>
      </c>
      <c r="G99" s="94">
        <v>353</v>
      </c>
      <c r="H99" s="99">
        <v>431</v>
      </c>
      <c r="I99" s="94"/>
      <c r="J99" s="94">
        <v>389</v>
      </c>
      <c r="K99" s="95">
        <v>100</v>
      </c>
      <c r="L99" s="95">
        <v>200</v>
      </c>
      <c r="M99" s="95">
        <v>300</v>
      </c>
      <c r="N99" s="94">
        <v>400</v>
      </c>
      <c r="O99" s="93">
        <f t="shared" ref="O99:O104" si="4">N99/J99*100</f>
        <v>102.82776349614396</v>
      </c>
      <c r="P99" s="93">
        <f t="shared" ref="P99:P104" si="5">J99/G99*100</f>
        <v>110.19830028328612</v>
      </c>
    </row>
    <row r="100" spans="1:16" ht="12.75" customHeight="1">
      <c r="A100" s="346"/>
      <c r="B100" s="346"/>
      <c r="C100" s="345" t="s">
        <v>248</v>
      </c>
      <c r="D100" s="345"/>
      <c r="E100" s="345"/>
      <c r="F100" s="107">
        <v>86</v>
      </c>
      <c r="G100" s="91">
        <v>5021</v>
      </c>
      <c r="H100" s="103">
        <v>6237</v>
      </c>
      <c r="I100" s="103"/>
      <c r="J100" s="103">
        <v>5775</v>
      </c>
      <c r="K100" s="103">
        <v>1500</v>
      </c>
      <c r="L100" s="103">
        <v>3300</v>
      </c>
      <c r="M100" s="103">
        <v>4903</v>
      </c>
      <c r="N100" s="103">
        <v>6403</v>
      </c>
      <c r="O100" s="93">
        <f t="shared" si="4"/>
        <v>110.87445887445888</v>
      </c>
      <c r="P100" s="93">
        <f t="shared" si="5"/>
        <v>115.01692889862578</v>
      </c>
    </row>
    <row r="101" spans="1:16" ht="12.75" customHeight="1">
      <c r="A101" s="346"/>
      <c r="B101" s="346"/>
      <c r="C101" s="86" t="s">
        <v>33</v>
      </c>
      <c r="D101" s="345" t="s">
        <v>249</v>
      </c>
      <c r="E101" s="345"/>
      <c r="F101" s="89">
        <v>87</v>
      </c>
      <c r="G101" s="94">
        <v>4737</v>
      </c>
      <c r="H101" s="96">
        <v>5909</v>
      </c>
      <c r="I101" s="96"/>
      <c r="J101" s="96">
        <v>5456</v>
      </c>
      <c r="K101" s="96">
        <v>1405</v>
      </c>
      <c r="L101" s="96">
        <v>3136</v>
      </c>
      <c r="M101" s="96">
        <v>4657</v>
      </c>
      <c r="N101" s="96">
        <v>6075</v>
      </c>
      <c r="O101" s="93">
        <f t="shared" si="4"/>
        <v>111.34530791788858</v>
      </c>
      <c r="P101" s="93">
        <f t="shared" si="5"/>
        <v>115.17838294279079</v>
      </c>
    </row>
    <row r="102" spans="1:16" ht="12.75" customHeight="1">
      <c r="A102" s="346"/>
      <c r="B102" s="346"/>
      <c r="C102" s="86" t="s">
        <v>35</v>
      </c>
      <c r="D102" s="338" t="s">
        <v>250</v>
      </c>
      <c r="E102" s="338"/>
      <c r="F102" s="89">
        <v>88</v>
      </c>
      <c r="G102" s="94">
        <v>4307</v>
      </c>
      <c r="H102" s="96">
        <v>5455</v>
      </c>
      <c r="I102" s="96"/>
      <c r="J102" s="96">
        <v>5060</v>
      </c>
      <c r="K102" s="96">
        <v>1298</v>
      </c>
      <c r="L102" s="96">
        <v>2842</v>
      </c>
      <c r="M102" s="96">
        <v>4026</v>
      </c>
      <c r="N102" s="96">
        <v>5486</v>
      </c>
      <c r="O102" s="93">
        <f t="shared" si="4"/>
        <v>108.41897233201581</v>
      </c>
      <c r="P102" s="93">
        <f t="shared" si="5"/>
        <v>117.48316693754353</v>
      </c>
    </row>
    <row r="103" spans="1:16" ht="12.75" customHeight="1">
      <c r="A103" s="346"/>
      <c r="B103" s="346"/>
      <c r="C103" s="346"/>
      <c r="D103" s="338" t="s">
        <v>251</v>
      </c>
      <c r="E103" s="338"/>
      <c r="F103" s="89">
        <v>89</v>
      </c>
      <c r="G103" s="94">
        <v>3579</v>
      </c>
      <c r="H103" s="99">
        <v>4356</v>
      </c>
      <c r="I103" s="94"/>
      <c r="J103" s="94">
        <v>3993</v>
      </c>
      <c r="K103" s="95">
        <v>1048</v>
      </c>
      <c r="L103" s="95">
        <v>2200</v>
      </c>
      <c r="M103" s="95">
        <v>3043</v>
      </c>
      <c r="N103" s="94">
        <v>4191</v>
      </c>
      <c r="O103" s="93">
        <f t="shared" si="4"/>
        <v>104.95867768595042</v>
      </c>
      <c r="P103" s="93">
        <f t="shared" si="5"/>
        <v>111.56747694886839</v>
      </c>
    </row>
    <row r="104" spans="1:16" ht="12.75" customHeight="1">
      <c r="A104" s="346"/>
      <c r="B104" s="346"/>
      <c r="C104" s="346"/>
      <c r="D104" s="338" t="s">
        <v>252</v>
      </c>
      <c r="E104" s="338"/>
      <c r="F104" s="89">
        <v>90</v>
      </c>
      <c r="G104" s="94">
        <v>728</v>
      </c>
      <c r="H104" s="99">
        <v>1099</v>
      </c>
      <c r="I104" s="94"/>
      <c r="J104" s="94">
        <v>1067</v>
      </c>
      <c r="K104" s="95">
        <v>250</v>
      </c>
      <c r="L104" s="95">
        <v>642</v>
      </c>
      <c r="M104" s="95">
        <v>983</v>
      </c>
      <c r="N104" s="94">
        <v>1295</v>
      </c>
      <c r="O104" s="93">
        <f t="shared" si="4"/>
        <v>121.36832239925025</v>
      </c>
      <c r="P104" s="93">
        <f t="shared" si="5"/>
        <v>146.56593406593404</v>
      </c>
    </row>
    <row r="105" spans="1:16" ht="12.75" customHeight="1">
      <c r="A105" s="346"/>
      <c r="B105" s="346"/>
      <c r="C105" s="346"/>
      <c r="D105" s="338" t="s">
        <v>253</v>
      </c>
      <c r="E105" s="338"/>
      <c r="F105" s="89">
        <v>91</v>
      </c>
      <c r="G105" s="94"/>
      <c r="H105" s="99"/>
      <c r="I105" s="94"/>
      <c r="J105" s="94"/>
      <c r="K105" s="95"/>
      <c r="L105" s="95"/>
      <c r="M105" s="95"/>
      <c r="N105" s="94"/>
      <c r="O105" s="93"/>
      <c r="P105" s="93"/>
    </row>
    <row r="106" spans="1:16" ht="12.75" customHeight="1">
      <c r="A106" s="346"/>
      <c r="B106" s="346"/>
      <c r="C106" s="86" t="s">
        <v>37</v>
      </c>
      <c r="D106" s="338" t="s">
        <v>254</v>
      </c>
      <c r="E106" s="338"/>
      <c r="F106" s="89">
        <v>92</v>
      </c>
      <c r="G106" s="94">
        <v>430</v>
      </c>
      <c r="H106" s="94">
        <v>454</v>
      </c>
      <c r="I106" s="94"/>
      <c r="J106" s="94">
        <v>396</v>
      </c>
      <c r="K106" s="95">
        <v>107</v>
      </c>
      <c r="L106" s="95">
        <v>294</v>
      </c>
      <c r="M106" s="95">
        <v>631</v>
      </c>
      <c r="N106" s="94">
        <v>589</v>
      </c>
      <c r="O106" s="93">
        <f>N106/J106*100</f>
        <v>148.73737373737376</v>
      </c>
      <c r="P106" s="93">
        <f>J106/G106*100</f>
        <v>92.093023255813961</v>
      </c>
    </row>
    <row r="107" spans="1:16" ht="12.75" customHeight="1">
      <c r="A107" s="346"/>
      <c r="B107" s="346"/>
      <c r="C107" s="86"/>
      <c r="D107" s="338" t="s">
        <v>255</v>
      </c>
      <c r="E107" s="338"/>
      <c r="F107" s="89">
        <v>93</v>
      </c>
      <c r="G107" s="94"/>
      <c r="H107" s="99"/>
      <c r="I107" s="94"/>
      <c r="J107" s="94"/>
      <c r="K107" s="95"/>
      <c r="L107" s="95"/>
      <c r="M107" s="95"/>
      <c r="N107" s="94"/>
      <c r="O107" s="93"/>
      <c r="P107" s="93"/>
    </row>
    <row r="108" spans="1:16" ht="25.5">
      <c r="A108" s="346"/>
      <c r="B108" s="346"/>
      <c r="C108" s="86"/>
      <c r="D108" s="90"/>
      <c r="E108" s="90" t="s">
        <v>256</v>
      </c>
      <c r="F108" s="89">
        <v>94</v>
      </c>
      <c r="G108" s="94"/>
      <c r="H108" s="99"/>
      <c r="I108" s="94"/>
      <c r="J108" s="94"/>
      <c r="K108" s="95"/>
      <c r="L108" s="95"/>
      <c r="M108" s="95"/>
      <c r="N108" s="94"/>
      <c r="O108" s="93"/>
      <c r="P108" s="93"/>
    </row>
    <row r="109" spans="1:16" ht="25.5">
      <c r="A109" s="346"/>
      <c r="B109" s="346"/>
      <c r="C109" s="86"/>
      <c r="D109" s="90"/>
      <c r="E109" s="90" t="s">
        <v>257</v>
      </c>
      <c r="F109" s="89">
        <v>95</v>
      </c>
      <c r="G109" s="94"/>
      <c r="H109" s="99"/>
      <c r="I109" s="94"/>
      <c r="J109" s="94"/>
      <c r="K109" s="95"/>
      <c r="L109" s="95"/>
      <c r="M109" s="95"/>
      <c r="N109" s="94"/>
      <c r="O109" s="93"/>
      <c r="P109" s="93"/>
    </row>
    <row r="110" spans="1:16" ht="12.75" customHeight="1">
      <c r="A110" s="346"/>
      <c r="B110" s="346"/>
      <c r="C110" s="86"/>
      <c r="D110" s="338" t="s">
        <v>258</v>
      </c>
      <c r="E110" s="338"/>
      <c r="F110" s="89">
        <v>96</v>
      </c>
      <c r="G110" s="94">
        <v>351</v>
      </c>
      <c r="H110" s="99">
        <v>393</v>
      </c>
      <c r="I110" s="94"/>
      <c r="J110" s="94">
        <v>354</v>
      </c>
      <c r="K110" s="95">
        <v>94</v>
      </c>
      <c r="L110" s="95">
        <v>188</v>
      </c>
      <c r="M110" s="95">
        <v>282</v>
      </c>
      <c r="N110" s="94">
        <v>376</v>
      </c>
      <c r="O110" s="93">
        <f>N110/J110*100</f>
        <v>106.21468926553672</v>
      </c>
      <c r="P110" s="93">
        <f>J110/G110*100</f>
        <v>100.85470085470085</v>
      </c>
    </row>
    <row r="111" spans="1:16" ht="12.75" customHeight="1">
      <c r="A111" s="346"/>
      <c r="B111" s="346"/>
      <c r="C111" s="86"/>
      <c r="D111" s="338" t="s">
        <v>259</v>
      </c>
      <c r="E111" s="338"/>
      <c r="F111" s="89">
        <v>97</v>
      </c>
      <c r="G111" s="94"/>
      <c r="H111" s="99"/>
      <c r="I111" s="94"/>
      <c r="J111" s="94"/>
      <c r="K111" s="95">
        <v>0</v>
      </c>
      <c r="L111" s="95">
        <v>80</v>
      </c>
      <c r="M111" s="95">
        <v>160</v>
      </c>
      <c r="N111" s="94">
        <v>161</v>
      </c>
      <c r="O111" s="93"/>
      <c r="P111" s="93"/>
    </row>
    <row r="112" spans="1:16" ht="12.75" customHeight="1">
      <c r="A112" s="346"/>
      <c r="B112" s="346"/>
      <c r="C112" s="86"/>
      <c r="D112" s="338" t="s">
        <v>260</v>
      </c>
      <c r="E112" s="338"/>
      <c r="F112" s="89">
        <v>98</v>
      </c>
      <c r="G112" s="94"/>
      <c r="H112" s="99"/>
      <c r="I112" s="94"/>
      <c r="J112" s="94"/>
      <c r="K112" s="95"/>
      <c r="L112" s="95"/>
      <c r="M112" s="95"/>
      <c r="N112" s="94"/>
      <c r="O112" s="93"/>
      <c r="P112" s="93"/>
    </row>
    <row r="113" spans="1:16" ht="12.75" customHeight="1">
      <c r="A113" s="346"/>
      <c r="B113" s="346"/>
      <c r="C113" s="86"/>
      <c r="D113" s="338" t="s">
        <v>261</v>
      </c>
      <c r="E113" s="338"/>
      <c r="F113" s="89">
        <v>99</v>
      </c>
      <c r="G113" s="94">
        <v>79</v>
      </c>
      <c r="H113" s="99">
        <v>61</v>
      </c>
      <c r="I113" s="94"/>
      <c r="J113" s="94">
        <v>42</v>
      </c>
      <c r="K113" s="95">
        <v>13</v>
      </c>
      <c r="L113" s="95">
        <v>26</v>
      </c>
      <c r="M113" s="95">
        <v>39</v>
      </c>
      <c r="N113" s="94">
        <v>52</v>
      </c>
      <c r="O113" s="93">
        <f>N113/J113*100</f>
        <v>123.80952380952381</v>
      </c>
      <c r="P113" s="93">
        <f>J113/G113*100</f>
        <v>53.164556962025308</v>
      </c>
    </row>
    <row r="114" spans="1:16" ht="12.75" customHeight="1">
      <c r="A114" s="346"/>
      <c r="B114" s="346"/>
      <c r="C114" s="86" t="s">
        <v>39</v>
      </c>
      <c r="D114" s="338" t="s">
        <v>262</v>
      </c>
      <c r="E114" s="338"/>
      <c r="F114" s="89">
        <v>100</v>
      </c>
      <c r="G114" s="94"/>
      <c r="H114" s="96"/>
      <c r="I114" s="94"/>
      <c r="J114" s="94"/>
      <c r="K114" s="95"/>
      <c r="L114" s="95"/>
      <c r="M114" s="95"/>
      <c r="N114" s="94"/>
      <c r="O114" s="93"/>
      <c r="P114" s="93"/>
    </row>
    <row r="115" spans="1:16" ht="12.75" customHeight="1">
      <c r="A115" s="346"/>
      <c r="B115" s="346"/>
      <c r="C115" s="86"/>
      <c r="D115" s="338" t="s">
        <v>263</v>
      </c>
      <c r="E115" s="338"/>
      <c r="F115" s="89">
        <v>101</v>
      </c>
      <c r="G115" s="94"/>
      <c r="H115" s="99"/>
      <c r="I115" s="94"/>
      <c r="J115" s="94"/>
      <c r="K115" s="95"/>
      <c r="L115" s="95"/>
      <c r="M115" s="95"/>
      <c r="N115" s="94"/>
      <c r="O115" s="93"/>
      <c r="P115" s="93"/>
    </row>
    <row r="116" spans="1:16" ht="12.75" customHeight="1">
      <c r="A116" s="346"/>
      <c r="B116" s="346"/>
      <c r="C116" s="86"/>
      <c r="D116" s="338" t="s">
        <v>264</v>
      </c>
      <c r="E116" s="338"/>
      <c r="F116" s="89">
        <v>102</v>
      </c>
      <c r="G116" s="94"/>
      <c r="H116" s="99"/>
      <c r="I116" s="94"/>
      <c r="J116" s="94"/>
      <c r="K116" s="95"/>
      <c r="L116" s="95"/>
      <c r="M116" s="95"/>
      <c r="N116" s="94"/>
      <c r="O116" s="93"/>
      <c r="P116" s="93"/>
    </row>
    <row r="117" spans="1:16" ht="12.75" customHeight="1">
      <c r="A117" s="346"/>
      <c r="B117" s="346"/>
      <c r="C117" s="86"/>
      <c r="D117" s="338" t="s">
        <v>265</v>
      </c>
      <c r="E117" s="338"/>
      <c r="F117" s="89">
        <v>103</v>
      </c>
      <c r="G117" s="94"/>
      <c r="H117" s="99"/>
      <c r="I117" s="94"/>
      <c r="J117" s="94"/>
      <c r="K117" s="95"/>
      <c r="L117" s="95"/>
      <c r="M117" s="95"/>
      <c r="N117" s="94"/>
      <c r="O117" s="93"/>
      <c r="P117" s="93"/>
    </row>
    <row r="118" spans="1:16" ht="12.75" customHeight="1">
      <c r="A118" s="346"/>
      <c r="B118" s="346"/>
      <c r="C118" s="86" t="s">
        <v>42</v>
      </c>
      <c r="D118" s="338" t="s">
        <v>266</v>
      </c>
      <c r="E118" s="338"/>
      <c r="F118" s="89">
        <v>104</v>
      </c>
      <c r="G118" s="94">
        <v>183</v>
      </c>
      <c r="H118" s="99">
        <v>201</v>
      </c>
      <c r="I118" s="99"/>
      <c r="J118" s="99">
        <v>201</v>
      </c>
      <c r="K118" s="99">
        <v>50</v>
      </c>
      <c r="L118" s="99">
        <v>100</v>
      </c>
      <c r="M118" s="99">
        <v>150</v>
      </c>
      <c r="N118" s="99">
        <v>200</v>
      </c>
      <c r="O118" s="93">
        <f>N118/J118*100</f>
        <v>99.50248756218906</v>
      </c>
      <c r="P118" s="93">
        <f>J118/G118*100</f>
        <v>109.8360655737705</v>
      </c>
    </row>
    <row r="119" spans="1:16" ht="12.75" customHeight="1">
      <c r="A119" s="346"/>
      <c r="B119" s="346"/>
      <c r="C119" s="346"/>
      <c r="D119" s="338" t="s">
        <v>267</v>
      </c>
      <c r="E119" s="338"/>
      <c r="F119" s="89">
        <v>105</v>
      </c>
      <c r="G119" s="94">
        <v>183</v>
      </c>
      <c r="H119" s="99">
        <v>201</v>
      </c>
      <c r="I119" s="99"/>
      <c r="J119" s="99">
        <v>201</v>
      </c>
      <c r="K119" s="99">
        <v>50</v>
      </c>
      <c r="L119" s="99">
        <v>100</v>
      </c>
      <c r="M119" s="99">
        <v>150</v>
      </c>
      <c r="N119" s="99">
        <v>200</v>
      </c>
      <c r="O119" s="93">
        <f>N119/J119*100</f>
        <v>99.50248756218906</v>
      </c>
      <c r="P119" s="93">
        <f>J119/G119*100</f>
        <v>109.8360655737705</v>
      </c>
    </row>
    <row r="120" spans="1:16" ht="15">
      <c r="A120" s="346"/>
      <c r="B120" s="346"/>
      <c r="C120" s="346"/>
      <c r="D120" s="90"/>
      <c r="E120" s="108" t="s">
        <v>268</v>
      </c>
      <c r="F120" s="89">
        <v>106</v>
      </c>
      <c r="G120" s="94">
        <v>183</v>
      </c>
      <c r="H120" s="99">
        <v>201</v>
      </c>
      <c r="I120" s="94"/>
      <c r="J120" s="94">
        <v>201</v>
      </c>
      <c r="K120" s="95">
        <v>50</v>
      </c>
      <c r="L120" s="95">
        <v>100</v>
      </c>
      <c r="M120" s="95">
        <v>150</v>
      </c>
      <c r="N120" s="94">
        <v>200</v>
      </c>
      <c r="O120" s="93">
        <f>N120/J120*100</f>
        <v>99.50248756218906</v>
      </c>
      <c r="P120" s="93">
        <f>J120/G120*100</f>
        <v>109.8360655737705</v>
      </c>
    </row>
    <row r="121" spans="1:16" ht="15">
      <c r="A121" s="346"/>
      <c r="B121" s="346"/>
      <c r="C121" s="346"/>
      <c r="D121" s="90"/>
      <c r="E121" s="108" t="s">
        <v>269</v>
      </c>
      <c r="F121" s="89">
        <v>107</v>
      </c>
      <c r="G121" s="94"/>
      <c r="H121" s="99"/>
      <c r="I121" s="94"/>
      <c r="J121" s="94"/>
      <c r="K121" s="95"/>
      <c r="L121" s="95"/>
      <c r="M121" s="95"/>
      <c r="N121" s="94"/>
      <c r="O121" s="93"/>
      <c r="P121" s="93"/>
    </row>
    <row r="122" spans="1:16" ht="12.75" customHeight="1">
      <c r="A122" s="346"/>
      <c r="B122" s="346"/>
      <c r="C122" s="346"/>
      <c r="D122" s="338" t="s">
        <v>270</v>
      </c>
      <c r="E122" s="338"/>
      <c r="F122" s="89">
        <v>108</v>
      </c>
      <c r="G122" s="94"/>
      <c r="H122" s="99"/>
      <c r="I122" s="94"/>
      <c r="J122" s="94"/>
      <c r="K122" s="95"/>
      <c r="L122" s="95"/>
      <c r="M122" s="95"/>
      <c r="N122" s="94"/>
      <c r="O122" s="93"/>
      <c r="P122" s="93"/>
    </row>
    <row r="123" spans="1:16" ht="15">
      <c r="A123" s="346"/>
      <c r="B123" s="346"/>
      <c r="C123" s="346"/>
      <c r="D123" s="90"/>
      <c r="E123" s="108" t="s">
        <v>268</v>
      </c>
      <c r="F123" s="89">
        <v>109</v>
      </c>
      <c r="G123" s="94"/>
      <c r="H123" s="99"/>
      <c r="I123" s="94"/>
      <c r="J123" s="94"/>
      <c r="K123" s="95"/>
      <c r="L123" s="95"/>
      <c r="M123" s="95"/>
      <c r="N123" s="94"/>
      <c r="O123" s="93"/>
      <c r="P123" s="93"/>
    </row>
    <row r="124" spans="1:16" ht="15">
      <c r="A124" s="346"/>
      <c r="B124" s="346"/>
      <c r="C124" s="346"/>
      <c r="D124" s="90"/>
      <c r="E124" s="108" t="s">
        <v>269</v>
      </c>
      <c r="F124" s="89">
        <v>110</v>
      </c>
      <c r="G124" s="94"/>
      <c r="H124" s="99"/>
      <c r="I124" s="94"/>
      <c r="J124" s="94"/>
      <c r="K124" s="95"/>
      <c r="L124" s="95"/>
      <c r="M124" s="95"/>
      <c r="N124" s="94"/>
      <c r="O124" s="93"/>
      <c r="P124" s="93"/>
    </row>
    <row r="125" spans="1:16" ht="12.75" customHeight="1">
      <c r="A125" s="346"/>
      <c r="B125" s="346"/>
      <c r="C125" s="346"/>
      <c r="D125" s="338" t="s">
        <v>271</v>
      </c>
      <c r="E125" s="338"/>
      <c r="F125" s="89">
        <v>111</v>
      </c>
      <c r="G125" s="94"/>
      <c r="H125" s="99"/>
      <c r="I125" s="94"/>
      <c r="J125" s="94"/>
      <c r="K125" s="95"/>
      <c r="L125" s="95"/>
      <c r="M125" s="95"/>
      <c r="N125" s="94"/>
      <c r="O125" s="93"/>
      <c r="P125" s="93"/>
    </row>
    <row r="126" spans="1:16" ht="12.75" customHeight="1">
      <c r="A126" s="346"/>
      <c r="B126" s="346"/>
      <c r="C126" s="86"/>
      <c r="D126" s="338" t="s">
        <v>272</v>
      </c>
      <c r="E126" s="338"/>
      <c r="F126" s="89">
        <v>112</v>
      </c>
      <c r="G126" s="94"/>
      <c r="H126" s="99"/>
      <c r="I126" s="94"/>
      <c r="J126" s="94"/>
      <c r="K126" s="95"/>
      <c r="L126" s="95"/>
      <c r="M126" s="95"/>
      <c r="N126" s="94"/>
      <c r="O126" s="93"/>
      <c r="P126" s="93"/>
    </row>
    <row r="127" spans="1:16" ht="12.75" customHeight="1">
      <c r="A127" s="346"/>
      <c r="B127" s="346"/>
      <c r="C127" s="86" t="s">
        <v>44</v>
      </c>
      <c r="D127" s="338" t="s">
        <v>273</v>
      </c>
      <c r="E127" s="338"/>
      <c r="F127" s="89">
        <v>113</v>
      </c>
      <c r="G127" s="94">
        <v>101</v>
      </c>
      <c r="H127" s="96">
        <v>127</v>
      </c>
      <c r="I127" s="94"/>
      <c r="J127" s="94">
        <v>118</v>
      </c>
      <c r="K127" s="95">
        <v>45</v>
      </c>
      <c r="L127" s="95">
        <v>64</v>
      </c>
      <c r="M127" s="95">
        <v>96</v>
      </c>
      <c r="N127" s="94">
        <v>128</v>
      </c>
      <c r="O127" s="93">
        <f>N127/J127*100</f>
        <v>108.47457627118644</v>
      </c>
      <c r="P127" s="93">
        <f>J127/G127*100</f>
        <v>116.83168316831683</v>
      </c>
    </row>
    <row r="128" spans="1:16" ht="12.75" customHeight="1">
      <c r="A128" s="346"/>
      <c r="B128" s="346"/>
      <c r="C128" s="345" t="s">
        <v>274</v>
      </c>
      <c r="D128" s="345"/>
      <c r="E128" s="345"/>
      <c r="F128" s="109">
        <v>114</v>
      </c>
      <c r="G128" s="91">
        <v>82</v>
      </c>
      <c r="H128" s="103">
        <v>146</v>
      </c>
      <c r="I128" s="103"/>
      <c r="J128" s="103">
        <v>135</v>
      </c>
      <c r="K128" s="103">
        <v>42</v>
      </c>
      <c r="L128" s="103">
        <v>84</v>
      </c>
      <c r="M128" s="103">
        <v>126</v>
      </c>
      <c r="N128" s="103">
        <v>166</v>
      </c>
      <c r="O128" s="93">
        <f>N128/J128*100</f>
        <v>122.96296296296296</v>
      </c>
      <c r="P128" s="93">
        <f>J128/G128*100</f>
        <v>164.63414634146341</v>
      </c>
    </row>
    <row r="129" spans="1:16" ht="12.75" customHeight="1">
      <c r="A129" s="346"/>
      <c r="B129" s="346"/>
      <c r="C129" s="86" t="s">
        <v>18</v>
      </c>
      <c r="D129" s="338" t="s">
        <v>275</v>
      </c>
      <c r="E129" s="338"/>
      <c r="F129" s="109">
        <v>115</v>
      </c>
      <c r="G129" s="94">
        <v>1</v>
      </c>
      <c r="H129" s="96">
        <v>6</v>
      </c>
      <c r="I129" s="96"/>
      <c r="J129" s="96">
        <v>1</v>
      </c>
      <c r="K129" s="96">
        <v>2</v>
      </c>
      <c r="L129" s="96">
        <v>4</v>
      </c>
      <c r="M129" s="96">
        <v>6</v>
      </c>
      <c r="N129" s="96">
        <v>6</v>
      </c>
      <c r="O129" s="93">
        <f>N129/J129*100</f>
        <v>600</v>
      </c>
      <c r="P129" s="93">
        <f>J129/G129*100</f>
        <v>100</v>
      </c>
    </row>
    <row r="130" spans="1:16" ht="12.75" customHeight="1">
      <c r="A130" s="346"/>
      <c r="B130" s="346"/>
      <c r="C130" s="86"/>
      <c r="D130" s="338" t="s">
        <v>276</v>
      </c>
      <c r="E130" s="338"/>
      <c r="F130" s="89">
        <v>116</v>
      </c>
      <c r="G130" s="94">
        <v>1</v>
      </c>
      <c r="H130" s="99">
        <v>3</v>
      </c>
      <c r="I130" s="94"/>
      <c r="J130" s="94">
        <v>0</v>
      </c>
      <c r="K130" s="95">
        <v>1</v>
      </c>
      <c r="L130" s="95">
        <v>2</v>
      </c>
      <c r="M130" s="95">
        <v>3</v>
      </c>
      <c r="N130" s="94">
        <v>3</v>
      </c>
      <c r="O130" s="93"/>
      <c r="P130" s="93"/>
    </row>
    <row r="131" spans="1:16" ht="12.75" customHeight="1">
      <c r="A131" s="346"/>
      <c r="B131" s="346"/>
      <c r="C131" s="86"/>
      <c r="D131" s="338" t="s">
        <v>277</v>
      </c>
      <c r="E131" s="338"/>
      <c r="F131" s="89">
        <v>117</v>
      </c>
      <c r="G131" s="94">
        <v>0</v>
      </c>
      <c r="H131" s="99">
        <v>3</v>
      </c>
      <c r="I131" s="94"/>
      <c r="J131" s="94">
        <v>1</v>
      </c>
      <c r="K131" s="95">
        <v>1</v>
      </c>
      <c r="L131" s="95">
        <v>2</v>
      </c>
      <c r="M131" s="95">
        <v>3</v>
      </c>
      <c r="N131" s="94">
        <v>3</v>
      </c>
      <c r="O131" s="93">
        <f>N131/J131*100</f>
        <v>300</v>
      </c>
      <c r="P131" s="93"/>
    </row>
    <row r="132" spans="1:16" ht="12.75" customHeight="1">
      <c r="A132" s="346"/>
      <c r="B132" s="346"/>
      <c r="C132" s="86" t="s">
        <v>20</v>
      </c>
      <c r="D132" s="338" t="s">
        <v>278</v>
      </c>
      <c r="E132" s="338"/>
      <c r="F132" s="109">
        <v>118</v>
      </c>
      <c r="G132" s="94"/>
      <c r="H132" s="99"/>
      <c r="I132" s="94"/>
      <c r="J132" s="94"/>
      <c r="K132" s="95"/>
      <c r="L132" s="95"/>
      <c r="M132" s="95"/>
      <c r="N132" s="94"/>
      <c r="O132" s="93"/>
      <c r="P132" s="93"/>
    </row>
    <row r="133" spans="1:16" ht="12.75" customHeight="1">
      <c r="A133" s="346"/>
      <c r="B133" s="346"/>
      <c r="C133" s="86" t="s">
        <v>67</v>
      </c>
      <c r="D133" s="338" t="s">
        <v>279</v>
      </c>
      <c r="E133" s="338"/>
      <c r="F133" s="109">
        <v>119</v>
      </c>
      <c r="G133" s="94"/>
      <c r="H133" s="99"/>
      <c r="I133" s="94"/>
      <c r="J133" s="94"/>
      <c r="K133" s="95"/>
      <c r="L133" s="95"/>
      <c r="M133" s="95"/>
      <c r="N133" s="94"/>
      <c r="O133" s="93"/>
      <c r="P133" s="93"/>
    </row>
    <row r="134" spans="1:16" ht="12.75" customHeight="1">
      <c r="A134" s="346"/>
      <c r="B134" s="346"/>
      <c r="C134" s="86" t="s">
        <v>77</v>
      </c>
      <c r="D134" s="338" t="s">
        <v>80</v>
      </c>
      <c r="E134" s="338"/>
      <c r="F134" s="109">
        <v>120</v>
      </c>
      <c r="G134" s="94">
        <v>0</v>
      </c>
      <c r="H134" s="99">
        <v>20</v>
      </c>
      <c r="I134" s="94"/>
      <c r="J134" s="94">
        <v>14</v>
      </c>
      <c r="K134" s="95">
        <v>5</v>
      </c>
      <c r="L134" s="95">
        <v>10</v>
      </c>
      <c r="M134" s="95">
        <v>15</v>
      </c>
      <c r="N134" s="94">
        <v>20</v>
      </c>
      <c r="O134" s="93">
        <f>N134/J134*100</f>
        <v>142.85714285714286</v>
      </c>
      <c r="P134" s="93"/>
    </row>
    <row r="135" spans="1:16" ht="12.75" customHeight="1">
      <c r="A135" s="346"/>
      <c r="B135" s="346"/>
      <c r="C135" s="110" t="s">
        <v>79</v>
      </c>
      <c r="D135" s="338" t="s">
        <v>280</v>
      </c>
      <c r="E135" s="338"/>
      <c r="F135" s="109">
        <v>121</v>
      </c>
      <c r="G135" s="94">
        <v>81</v>
      </c>
      <c r="H135" s="99">
        <v>120</v>
      </c>
      <c r="I135" s="94"/>
      <c r="J135" s="94">
        <v>120</v>
      </c>
      <c r="K135" s="95">
        <v>35</v>
      </c>
      <c r="L135" s="95">
        <v>70</v>
      </c>
      <c r="M135" s="95">
        <v>105</v>
      </c>
      <c r="N135" s="94">
        <v>140</v>
      </c>
      <c r="O135" s="93">
        <f>N135/J135*100</f>
        <v>116.66666666666667</v>
      </c>
      <c r="P135" s="93">
        <f>J135/G135*100</f>
        <v>148.14814814814815</v>
      </c>
    </row>
    <row r="136" spans="1:16" ht="12.75" customHeight="1">
      <c r="A136" s="346"/>
      <c r="B136" s="346"/>
      <c r="C136" s="84" t="s">
        <v>281</v>
      </c>
      <c r="D136" s="347" t="s">
        <v>282</v>
      </c>
      <c r="E136" s="347"/>
      <c r="F136" s="109">
        <v>122</v>
      </c>
      <c r="G136" s="94">
        <v>0</v>
      </c>
      <c r="H136" s="96">
        <v>0</v>
      </c>
      <c r="I136" s="96">
        <v>0</v>
      </c>
      <c r="J136" s="96">
        <v>0</v>
      </c>
      <c r="K136" s="96">
        <v>0</v>
      </c>
      <c r="L136" s="96">
        <v>0</v>
      </c>
      <c r="M136" s="96">
        <v>0</v>
      </c>
      <c r="N136" s="96">
        <v>0</v>
      </c>
      <c r="O136" s="93"/>
      <c r="P136" s="93"/>
    </row>
    <row r="137" spans="1:16" ht="15">
      <c r="A137" s="346"/>
      <c r="B137" s="86"/>
      <c r="C137" s="88"/>
      <c r="D137" s="111" t="s">
        <v>149</v>
      </c>
      <c r="E137" s="112" t="s">
        <v>283</v>
      </c>
      <c r="F137" s="89">
        <v>123</v>
      </c>
      <c r="G137" s="94">
        <v>12</v>
      </c>
      <c r="H137" s="99">
        <v>30</v>
      </c>
      <c r="I137" s="94"/>
      <c r="J137" s="94">
        <v>0</v>
      </c>
      <c r="K137" s="95">
        <v>8</v>
      </c>
      <c r="L137" s="95">
        <v>15</v>
      </c>
      <c r="M137" s="95">
        <v>23</v>
      </c>
      <c r="N137" s="94">
        <v>30</v>
      </c>
      <c r="O137" s="93"/>
      <c r="P137" s="93"/>
    </row>
    <row r="138" spans="1:16" ht="25.5">
      <c r="A138" s="346"/>
      <c r="B138" s="86"/>
      <c r="C138" s="113"/>
      <c r="D138" s="111" t="s">
        <v>284</v>
      </c>
      <c r="E138" s="108" t="s">
        <v>285</v>
      </c>
      <c r="F138" s="89">
        <v>124</v>
      </c>
      <c r="G138" s="94"/>
      <c r="H138" s="99"/>
      <c r="I138" s="94"/>
      <c r="J138" s="94"/>
      <c r="K138" s="95"/>
      <c r="L138" s="95"/>
      <c r="M138" s="95"/>
      <c r="N138" s="94"/>
      <c r="O138" s="93"/>
      <c r="P138" s="93"/>
    </row>
    <row r="139" spans="1:16" ht="25.5">
      <c r="A139" s="346"/>
      <c r="B139" s="86"/>
      <c r="C139" s="113"/>
      <c r="D139" s="111" t="s">
        <v>286</v>
      </c>
      <c r="E139" s="114" t="s">
        <v>287</v>
      </c>
      <c r="F139" s="89">
        <v>125</v>
      </c>
      <c r="G139" s="94"/>
      <c r="H139" s="99"/>
      <c r="I139" s="94"/>
      <c r="J139" s="94"/>
      <c r="K139" s="95"/>
      <c r="L139" s="95"/>
      <c r="M139" s="95"/>
      <c r="N139" s="94"/>
      <c r="O139" s="93"/>
      <c r="P139" s="93"/>
    </row>
    <row r="140" spans="1:16" ht="25.5">
      <c r="A140" s="346"/>
      <c r="B140" s="86"/>
      <c r="C140" s="113"/>
      <c r="D140" s="111" t="s">
        <v>151</v>
      </c>
      <c r="E140" s="112" t="s">
        <v>288</v>
      </c>
      <c r="F140" s="89">
        <v>126</v>
      </c>
      <c r="G140" s="94">
        <v>12</v>
      </c>
      <c r="H140" s="99">
        <v>30</v>
      </c>
      <c r="I140" s="99"/>
      <c r="J140" s="99">
        <v>0</v>
      </c>
      <c r="K140" s="99">
        <v>8</v>
      </c>
      <c r="L140" s="99">
        <v>15</v>
      </c>
      <c r="M140" s="99">
        <v>23</v>
      </c>
      <c r="N140" s="99">
        <v>30</v>
      </c>
      <c r="O140" s="93"/>
      <c r="P140" s="93"/>
    </row>
    <row r="141" spans="1:16" ht="25.5">
      <c r="A141" s="346"/>
      <c r="B141" s="86"/>
      <c r="C141" s="86"/>
      <c r="D141" s="90" t="s">
        <v>289</v>
      </c>
      <c r="E141" s="90" t="s">
        <v>290</v>
      </c>
      <c r="F141" s="89">
        <v>127</v>
      </c>
      <c r="G141" s="94">
        <v>12</v>
      </c>
      <c r="H141" s="96">
        <v>30</v>
      </c>
      <c r="I141" s="96"/>
      <c r="J141" s="96">
        <v>0</v>
      </c>
      <c r="K141" s="96">
        <v>8</v>
      </c>
      <c r="L141" s="96">
        <v>15</v>
      </c>
      <c r="M141" s="96">
        <v>23</v>
      </c>
      <c r="N141" s="96">
        <v>30</v>
      </c>
      <c r="O141" s="93"/>
      <c r="P141" s="93"/>
    </row>
    <row r="142" spans="1:16" ht="15">
      <c r="A142" s="346"/>
      <c r="B142" s="86"/>
      <c r="C142" s="86"/>
      <c r="D142" s="90"/>
      <c r="E142" s="90" t="s">
        <v>291</v>
      </c>
      <c r="F142" s="89">
        <v>128</v>
      </c>
      <c r="G142" s="94"/>
      <c r="H142" s="99"/>
      <c r="I142" s="94"/>
      <c r="J142" s="94"/>
      <c r="K142" s="95"/>
      <c r="L142" s="95"/>
      <c r="M142" s="95"/>
      <c r="N142" s="94"/>
      <c r="O142" s="93"/>
      <c r="P142" s="93"/>
    </row>
    <row r="143" spans="1:16" ht="25.5">
      <c r="A143" s="346"/>
      <c r="B143" s="86"/>
      <c r="C143" s="86"/>
      <c r="D143" s="90"/>
      <c r="E143" s="90" t="s">
        <v>292</v>
      </c>
      <c r="F143" s="89">
        <v>129</v>
      </c>
      <c r="G143" s="94"/>
      <c r="H143" s="99"/>
      <c r="I143" s="94"/>
      <c r="J143" s="94"/>
      <c r="K143" s="95"/>
      <c r="L143" s="95"/>
      <c r="M143" s="95"/>
      <c r="N143" s="94"/>
      <c r="O143" s="93"/>
      <c r="P143" s="93"/>
    </row>
    <row r="144" spans="1:16" ht="15">
      <c r="A144" s="346"/>
      <c r="B144" s="86"/>
      <c r="C144" s="86"/>
      <c r="D144" s="90"/>
      <c r="E144" s="115" t="s">
        <v>293</v>
      </c>
      <c r="F144" s="89">
        <v>130</v>
      </c>
      <c r="G144" s="94">
        <v>12</v>
      </c>
      <c r="H144" s="99">
        <v>30</v>
      </c>
      <c r="I144" s="94"/>
      <c r="J144" s="94">
        <v>0</v>
      </c>
      <c r="K144" s="95">
        <v>8</v>
      </c>
      <c r="L144" s="95">
        <v>15</v>
      </c>
      <c r="M144" s="95">
        <v>23</v>
      </c>
      <c r="N144" s="94">
        <v>30</v>
      </c>
      <c r="O144" s="93"/>
      <c r="P144" s="93"/>
    </row>
    <row r="145" spans="1:16" ht="12.75" customHeight="1">
      <c r="A145" s="346"/>
      <c r="B145" s="86">
        <v>2</v>
      </c>
      <c r="C145" s="86"/>
      <c r="D145" s="338" t="s">
        <v>294</v>
      </c>
      <c r="E145" s="338"/>
      <c r="F145" s="89">
        <v>131</v>
      </c>
      <c r="G145" s="94"/>
      <c r="H145" s="116"/>
      <c r="I145" s="94"/>
      <c r="J145" s="94"/>
      <c r="K145" s="95"/>
      <c r="L145" s="95"/>
      <c r="M145" s="95"/>
      <c r="N145" s="94"/>
      <c r="O145" s="93"/>
      <c r="P145" s="93"/>
    </row>
    <row r="146" spans="1:16" ht="12.75" customHeight="1">
      <c r="A146" s="346"/>
      <c r="B146" s="346"/>
      <c r="C146" s="86" t="s">
        <v>18</v>
      </c>
      <c r="D146" s="338" t="s">
        <v>295</v>
      </c>
      <c r="E146" s="338"/>
      <c r="F146" s="89">
        <v>132</v>
      </c>
      <c r="G146" s="94"/>
      <c r="H146" s="116"/>
      <c r="I146" s="94"/>
      <c r="J146" s="94"/>
      <c r="K146" s="95"/>
      <c r="L146" s="95"/>
      <c r="M146" s="95"/>
      <c r="N146" s="94"/>
      <c r="O146" s="93"/>
      <c r="P146" s="93"/>
    </row>
    <row r="147" spans="1:16" ht="15">
      <c r="A147" s="346"/>
      <c r="B147" s="346"/>
      <c r="C147" s="86"/>
      <c r="D147" s="90" t="s">
        <v>133</v>
      </c>
      <c r="E147" s="90" t="s">
        <v>296</v>
      </c>
      <c r="F147" s="89">
        <v>133</v>
      </c>
      <c r="G147" s="94"/>
      <c r="H147" s="116"/>
      <c r="I147" s="94"/>
      <c r="J147" s="94"/>
      <c r="K147" s="95"/>
      <c r="L147" s="95"/>
      <c r="M147" s="95"/>
      <c r="N147" s="94"/>
      <c r="O147" s="93"/>
      <c r="P147" s="93"/>
    </row>
    <row r="148" spans="1:16" ht="15">
      <c r="A148" s="346"/>
      <c r="B148" s="346"/>
      <c r="C148" s="86"/>
      <c r="D148" s="90" t="s">
        <v>135</v>
      </c>
      <c r="E148" s="90" t="s">
        <v>297</v>
      </c>
      <c r="F148" s="89">
        <v>134</v>
      </c>
      <c r="G148" s="94"/>
      <c r="H148" s="116"/>
      <c r="I148" s="94"/>
      <c r="J148" s="94"/>
      <c r="K148" s="95"/>
      <c r="L148" s="95"/>
      <c r="M148" s="95"/>
      <c r="N148" s="94"/>
      <c r="O148" s="93"/>
      <c r="P148" s="93"/>
    </row>
    <row r="149" spans="1:16" ht="12.75" customHeight="1">
      <c r="A149" s="346"/>
      <c r="B149" s="346"/>
      <c r="C149" s="86" t="s">
        <v>20</v>
      </c>
      <c r="D149" s="338" t="s">
        <v>298</v>
      </c>
      <c r="E149" s="338"/>
      <c r="F149" s="89">
        <v>135</v>
      </c>
      <c r="G149" s="94"/>
      <c r="H149" s="116"/>
      <c r="I149" s="94"/>
      <c r="J149" s="94"/>
      <c r="K149" s="95"/>
      <c r="L149" s="95"/>
      <c r="M149" s="95"/>
      <c r="N149" s="94"/>
      <c r="O149" s="93"/>
      <c r="P149" s="93"/>
    </row>
    <row r="150" spans="1:16" ht="15">
      <c r="A150" s="346"/>
      <c r="B150" s="346"/>
      <c r="C150" s="86"/>
      <c r="D150" s="90" t="s">
        <v>173</v>
      </c>
      <c r="E150" s="90" t="s">
        <v>296</v>
      </c>
      <c r="F150" s="89">
        <v>136</v>
      </c>
      <c r="G150" s="94"/>
      <c r="H150" s="116"/>
      <c r="I150" s="94"/>
      <c r="J150" s="94"/>
      <c r="K150" s="95"/>
      <c r="L150" s="95"/>
      <c r="M150" s="95"/>
      <c r="N150" s="94"/>
      <c r="O150" s="93"/>
      <c r="P150" s="93"/>
    </row>
    <row r="151" spans="1:16" ht="15">
      <c r="A151" s="346"/>
      <c r="B151" s="346"/>
      <c r="C151" s="86"/>
      <c r="D151" s="90" t="s">
        <v>175</v>
      </c>
      <c r="E151" s="90" t="s">
        <v>297</v>
      </c>
      <c r="F151" s="89">
        <v>137</v>
      </c>
      <c r="G151" s="94"/>
      <c r="H151" s="116"/>
      <c r="I151" s="94"/>
      <c r="J151" s="94"/>
      <c r="K151" s="95"/>
      <c r="L151" s="95"/>
      <c r="M151" s="95"/>
      <c r="N151" s="94"/>
      <c r="O151" s="93"/>
      <c r="P151" s="93"/>
    </row>
    <row r="152" spans="1:16" ht="12.75" customHeight="1">
      <c r="A152" s="346"/>
      <c r="B152" s="346"/>
      <c r="C152" s="86" t="s">
        <v>67</v>
      </c>
      <c r="D152" s="338" t="s">
        <v>299</v>
      </c>
      <c r="E152" s="338"/>
      <c r="F152" s="89">
        <v>138</v>
      </c>
      <c r="G152" s="94"/>
      <c r="H152" s="116"/>
      <c r="I152" s="94"/>
      <c r="J152" s="94"/>
      <c r="K152" s="95"/>
      <c r="L152" s="95"/>
      <c r="M152" s="95"/>
      <c r="N152" s="94"/>
      <c r="O152" s="93"/>
      <c r="P152" s="93"/>
    </row>
    <row r="153" spans="1:16" ht="12.75" customHeight="1">
      <c r="A153" s="346"/>
      <c r="B153" s="86">
        <v>3</v>
      </c>
      <c r="C153" s="86"/>
      <c r="D153" s="338" t="s">
        <v>49</v>
      </c>
      <c r="E153" s="338"/>
      <c r="F153" s="89">
        <v>139</v>
      </c>
      <c r="G153" s="94"/>
      <c r="H153" s="116"/>
      <c r="I153" s="94"/>
      <c r="J153" s="94"/>
      <c r="K153" s="95"/>
      <c r="L153" s="95"/>
      <c r="M153" s="95"/>
      <c r="N153" s="94"/>
      <c r="O153" s="93"/>
      <c r="P153" s="93"/>
    </row>
    <row r="154" spans="1:16" ht="12.75" customHeight="1">
      <c r="A154" s="86" t="s">
        <v>50</v>
      </c>
      <c r="B154" s="86"/>
      <c r="C154" s="86"/>
      <c r="D154" s="338" t="s">
        <v>300</v>
      </c>
      <c r="E154" s="338"/>
      <c r="F154" s="109">
        <v>140</v>
      </c>
      <c r="G154" s="94">
        <v>341</v>
      </c>
      <c r="H154" s="117">
        <v>370</v>
      </c>
      <c r="I154" s="117"/>
      <c r="J154" s="117">
        <v>1008</v>
      </c>
      <c r="K154" s="117">
        <v>9</v>
      </c>
      <c r="L154" s="117">
        <v>508</v>
      </c>
      <c r="M154" s="117">
        <v>896</v>
      </c>
      <c r="N154" s="117">
        <v>1008</v>
      </c>
      <c r="O154" s="93">
        <f>N154/J154*100</f>
        <v>100</v>
      </c>
      <c r="P154" s="93">
        <f>J154/G154*100</f>
        <v>295.60117302052788</v>
      </c>
    </row>
    <row r="155" spans="1:16" ht="15">
      <c r="A155" s="118"/>
      <c r="B155" s="118"/>
      <c r="C155" s="118"/>
      <c r="D155" s="119"/>
      <c r="E155" s="119" t="s">
        <v>301</v>
      </c>
      <c r="F155" s="89">
        <v>141</v>
      </c>
      <c r="G155" s="120">
        <v>12</v>
      </c>
      <c r="H155" s="121">
        <v>30</v>
      </c>
      <c r="I155" s="120"/>
      <c r="J155" s="120"/>
      <c r="K155" s="122">
        <v>8</v>
      </c>
      <c r="L155" s="122">
        <v>15</v>
      </c>
      <c r="M155" s="122">
        <v>23</v>
      </c>
      <c r="N155" s="120">
        <v>30</v>
      </c>
      <c r="O155" s="93"/>
      <c r="P155" s="93"/>
    </row>
    <row r="156" spans="1:16" ht="15">
      <c r="A156" s="118"/>
      <c r="B156" s="118"/>
      <c r="C156" s="118"/>
      <c r="D156" s="119"/>
      <c r="E156" s="119" t="s">
        <v>302</v>
      </c>
      <c r="F156" s="89">
        <v>142</v>
      </c>
      <c r="G156" s="120">
        <v>12</v>
      </c>
      <c r="H156" s="121">
        <v>30</v>
      </c>
      <c r="I156" s="120"/>
      <c r="J156" s="120">
        <v>2</v>
      </c>
      <c r="K156" s="122">
        <v>8</v>
      </c>
      <c r="L156" s="122">
        <v>15</v>
      </c>
      <c r="M156" s="122">
        <v>23</v>
      </c>
      <c r="N156" s="120">
        <v>30</v>
      </c>
      <c r="O156" s="93">
        <f>N156/J156*100</f>
        <v>1500</v>
      </c>
      <c r="P156" s="93">
        <f>J156/G156*100</f>
        <v>16.666666666666664</v>
      </c>
    </row>
    <row r="157" spans="1:16" ht="12.75" customHeight="1">
      <c r="A157" s="123" t="s">
        <v>52</v>
      </c>
      <c r="B157" s="124"/>
      <c r="C157" s="124"/>
      <c r="D157" s="339" t="s">
        <v>53</v>
      </c>
      <c r="E157" s="339"/>
      <c r="F157" s="89">
        <v>143</v>
      </c>
      <c r="G157" s="126">
        <v>52</v>
      </c>
      <c r="H157" s="117">
        <v>59</v>
      </c>
      <c r="I157" s="117"/>
      <c r="J157" s="117">
        <v>161</v>
      </c>
      <c r="K157" s="117">
        <v>1</v>
      </c>
      <c r="L157" s="117">
        <v>81</v>
      </c>
      <c r="M157" s="117">
        <v>144</v>
      </c>
      <c r="N157" s="117">
        <v>161</v>
      </c>
      <c r="O157" s="93">
        <f>N157/J157*100</f>
        <v>100</v>
      </c>
      <c r="P157" s="93">
        <f>J157/G157*100</f>
        <v>309.61538461538464</v>
      </c>
    </row>
    <row r="158" spans="1:16" ht="12.75" customHeight="1">
      <c r="A158" s="127" t="s">
        <v>54</v>
      </c>
      <c r="B158" s="128"/>
      <c r="C158" s="87"/>
      <c r="D158" s="344" t="s">
        <v>88</v>
      </c>
      <c r="E158" s="344"/>
      <c r="F158" s="89"/>
      <c r="G158" s="129"/>
      <c r="H158" s="121"/>
      <c r="I158" s="129"/>
      <c r="J158" s="129"/>
      <c r="K158" s="130"/>
      <c r="L158" s="130"/>
      <c r="M158" s="130"/>
      <c r="N158" s="129"/>
      <c r="O158" s="93"/>
      <c r="P158" s="93"/>
    </row>
    <row r="159" spans="1:16" ht="12.75" customHeight="1">
      <c r="A159" s="131"/>
      <c r="B159" s="128">
        <v>1</v>
      </c>
      <c r="C159" s="87"/>
      <c r="D159" s="338" t="s">
        <v>303</v>
      </c>
      <c r="E159" s="338"/>
      <c r="F159" s="89">
        <v>144</v>
      </c>
      <c r="G159" s="129">
        <v>8191</v>
      </c>
      <c r="H159" s="117">
        <v>10085</v>
      </c>
      <c r="I159" s="117"/>
      <c r="J159" s="117">
        <v>846</v>
      </c>
      <c r="K159" s="95">
        <v>2300</v>
      </c>
      <c r="L159" s="95">
        <v>5699</v>
      </c>
      <c r="M159" s="95">
        <v>9145</v>
      </c>
      <c r="N159" s="94">
        <v>11145</v>
      </c>
      <c r="O159" s="93">
        <f>N159/J159*100</f>
        <v>1317.3758865248226</v>
      </c>
      <c r="P159" s="93">
        <f>J159/G159*100</f>
        <v>10.328409229642292</v>
      </c>
    </row>
    <row r="160" spans="1:16" ht="12.75" customHeight="1">
      <c r="A160" s="131"/>
      <c r="B160" s="128"/>
      <c r="C160" s="87" t="s">
        <v>18</v>
      </c>
      <c r="D160" s="338" t="s">
        <v>304</v>
      </c>
      <c r="E160" s="338"/>
      <c r="F160" s="89">
        <v>145</v>
      </c>
      <c r="G160" s="129"/>
      <c r="H160" s="121"/>
      <c r="I160" s="129"/>
      <c r="J160" s="129"/>
      <c r="K160" s="130"/>
      <c r="L160" s="130"/>
      <c r="M160" s="130"/>
      <c r="N160" s="129"/>
      <c r="O160" s="93"/>
      <c r="P160" s="93"/>
    </row>
    <row r="161" spans="1:16" ht="12.75" customHeight="1">
      <c r="A161" s="131"/>
      <c r="B161" s="128"/>
      <c r="C161" s="87" t="s">
        <v>20</v>
      </c>
      <c r="D161" s="343" t="s">
        <v>305</v>
      </c>
      <c r="E161" s="343"/>
      <c r="F161" s="89">
        <v>146</v>
      </c>
      <c r="G161" s="129"/>
      <c r="H161" s="121"/>
      <c r="I161" s="129"/>
      <c r="J161" s="129"/>
      <c r="K161" s="130"/>
      <c r="L161" s="130"/>
      <c r="M161" s="130"/>
      <c r="N161" s="129"/>
      <c r="O161" s="93"/>
      <c r="P161" s="93"/>
    </row>
    <row r="162" spans="1:16" ht="12.75" customHeight="1">
      <c r="A162" s="131"/>
      <c r="B162" s="132">
        <v>2</v>
      </c>
      <c r="C162" s="87"/>
      <c r="D162" s="345" t="s">
        <v>306</v>
      </c>
      <c r="E162" s="345"/>
      <c r="F162" s="89">
        <v>147</v>
      </c>
      <c r="G162" s="129">
        <v>4737</v>
      </c>
      <c r="H162" s="117">
        <v>5909</v>
      </c>
      <c r="I162" s="117"/>
      <c r="J162" s="96">
        <v>5456</v>
      </c>
      <c r="K162" s="96">
        <v>1405</v>
      </c>
      <c r="L162" s="96">
        <v>3136</v>
      </c>
      <c r="M162" s="96">
        <v>4657</v>
      </c>
      <c r="N162" s="117">
        <v>6075</v>
      </c>
      <c r="O162" s="93">
        <f>N162/J162*100</f>
        <v>111.34530791788858</v>
      </c>
      <c r="P162" s="93">
        <f>J162/G162*100</f>
        <v>115.17838294279079</v>
      </c>
    </row>
    <row r="163" spans="1:16" ht="15">
      <c r="A163" s="131"/>
      <c r="B163" s="132"/>
      <c r="C163" s="87" t="s">
        <v>18</v>
      </c>
      <c r="D163" s="341"/>
      <c r="E163" s="341"/>
      <c r="F163" s="89">
        <v>148</v>
      </c>
      <c r="G163" s="129"/>
      <c r="H163" s="117"/>
      <c r="I163" s="129"/>
      <c r="J163" s="129"/>
      <c r="K163" s="130"/>
      <c r="L163" s="130"/>
      <c r="M163" s="130"/>
      <c r="N163" s="129"/>
      <c r="O163" s="93"/>
      <c r="P163" s="93"/>
    </row>
    <row r="164" spans="1:16" ht="15">
      <c r="A164" s="131"/>
      <c r="B164" s="132"/>
      <c r="C164" s="87" t="s">
        <v>20</v>
      </c>
      <c r="D164" s="341"/>
      <c r="E164" s="341"/>
      <c r="F164" s="89">
        <v>149</v>
      </c>
      <c r="G164" s="129"/>
      <c r="H164" s="121"/>
      <c r="I164" s="129"/>
      <c r="J164" s="129"/>
      <c r="K164" s="130"/>
      <c r="L164" s="130"/>
      <c r="M164" s="130"/>
      <c r="N164" s="129"/>
      <c r="O164" s="93"/>
      <c r="P164" s="93"/>
    </row>
    <row r="165" spans="1:16" ht="15">
      <c r="A165" s="131"/>
      <c r="B165" s="132"/>
      <c r="C165" s="87" t="s">
        <v>67</v>
      </c>
      <c r="D165" s="341"/>
      <c r="E165" s="341"/>
      <c r="F165" s="89">
        <v>150</v>
      </c>
      <c r="G165" s="129"/>
      <c r="H165" s="121"/>
      <c r="I165" s="129"/>
      <c r="J165" s="129"/>
      <c r="K165" s="130"/>
      <c r="L165" s="130"/>
      <c r="M165" s="130"/>
      <c r="N165" s="129"/>
      <c r="O165" s="93"/>
      <c r="P165" s="93"/>
    </row>
    <row r="166" spans="1:16" ht="12.75" customHeight="1">
      <c r="A166" s="131"/>
      <c r="B166" s="132">
        <v>3</v>
      </c>
      <c r="C166" s="87"/>
      <c r="D166" s="338" t="s">
        <v>307</v>
      </c>
      <c r="E166" s="338"/>
      <c r="F166" s="89">
        <v>151</v>
      </c>
      <c r="G166" s="129">
        <v>4307</v>
      </c>
      <c r="H166" s="117">
        <v>5455</v>
      </c>
      <c r="I166" s="117"/>
      <c r="J166" s="117">
        <v>5060</v>
      </c>
      <c r="K166" s="96">
        <v>1298</v>
      </c>
      <c r="L166" s="96">
        <v>2842</v>
      </c>
      <c r="M166" s="96">
        <v>4026</v>
      </c>
      <c r="N166" s="117">
        <v>5486</v>
      </c>
      <c r="O166" s="93">
        <f t="shared" ref="O166:O172" si="6">N166/J166*100</f>
        <v>108.41897233201581</v>
      </c>
      <c r="P166" s="93">
        <f t="shared" ref="P166:P172" si="7">J166/G166*100</f>
        <v>117.48316693754353</v>
      </c>
    </row>
    <row r="167" spans="1:16" ht="12.75" customHeight="1">
      <c r="A167" s="342"/>
      <c r="B167" s="133">
        <v>4</v>
      </c>
      <c r="C167" s="86"/>
      <c r="D167" s="338" t="s">
        <v>89</v>
      </c>
      <c r="E167" s="338"/>
      <c r="F167" s="89">
        <v>152</v>
      </c>
      <c r="G167" s="94">
        <v>110</v>
      </c>
      <c r="H167" s="121">
        <v>116</v>
      </c>
      <c r="I167" s="94"/>
      <c r="J167" s="94">
        <v>116</v>
      </c>
      <c r="K167" s="94">
        <v>116</v>
      </c>
      <c r="L167" s="94">
        <v>116</v>
      </c>
      <c r="M167" s="94">
        <v>116</v>
      </c>
      <c r="N167" s="94">
        <v>116</v>
      </c>
      <c r="O167" s="93">
        <f t="shared" si="6"/>
        <v>100</v>
      </c>
      <c r="P167" s="93">
        <f t="shared" si="7"/>
        <v>105.45454545454544</v>
      </c>
    </row>
    <row r="168" spans="1:16" ht="12.75" customHeight="1">
      <c r="A168" s="342"/>
      <c r="B168" s="133">
        <v>5</v>
      </c>
      <c r="C168" s="86"/>
      <c r="D168" s="338" t="s">
        <v>308</v>
      </c>
      <c r="E168" s="338"/>
      <c r="F168" s="89">
        <v>153</v>
      </c>
      <c r="G168" s="94">
        <v>109</v>
      </c>
      <c r="H168" s="121">
        <v>115</v>
      </c>
      <c r="I168" s="94"/>
      <c r="J168" s="94">
        <v>108</v>
      </c>
      <c r="K168" s="94">
        <v>115</v>
      </c>
      <c r="L168" s="94">
        <v>115</v>
      </c>
      <c r="M168" s="94">
        <v>115</v>
      </c>
      <c r="N168" s="94">
        <v>115</v>
      </c>
      <c r="O168" s="93">
        <f t="shared" si="6"/>
        <v>106.4814814814815</v>
      </c>
      <c r="P168" s="93">
        <f t="shared" si="7"/>
        <v>99.082568807339456</v>
      </c>
    </row>
    <row r="169" spans="1:16" ht="12.75" customHeight="1">
      <c r="A169" s="342"/>
      <c r="B169" s="133">
        <v>6</v>
      </c>
      <c r="C169" s="86" t="s">
        <v>18</v>
      </c>
      <c r="D169" s="338" t="s">
        <v>309</v>
      </c>
      <c r="E169" s="338"/>
      <c r="F169" s="109">
        <v>154</v>
      </c>
      <c r="G169" s="94">
        <v>3621.56</v>
      </c>
      <c r="H169" s="94">
        <v>4281.88</v>
      </c>
      <c r="I169" s="94"/>
      <c r="J169" s="94">
        <v>4209.88</v>
      </c>
      <c r="K169" s="94"/>
      <c r="L169" s="94"/>
      <c r="M169" s="94"/>
      <c r="N169" s="93">
        <v>4402.17</v>
      </c>
      <c r="O169" s="93">
        <f t="shared" si="6"/>
        <v>104.56758862485391</v>
      </c>
      <c r="P169" s="93">
        <f t="shared" si="7"/>
        <v>116.24493312274269</v>
      </c>
    </row>
    <row r="170" spans="1:16" ht="12.75" customHeight="1">
      <c r="A170" s="342"/>
      <c r="B170" s="133"/>
      <c r="C170" s="86" t="s">
        <v>310</v>
      </c>
      <c r="D170" s="343" t="s">
        <v>311</v>
      </c>
      <c r="E170" s="343"/>
      <c r="F170" s="109">
        <v>155</v>
      </c>
      <c r="G170" s="94">
        <v>3621.56</v>
      </c>
      <c r="H170" s="134">
        <v>4281.88</v>
      </c>
      <c r="I170" s="94"/>
      <c r="J170" s="94">
        <v>4209.88</v>
      </c>
      <c r="K170" s="94"/>
      <c r="L170" s="94"/>
      <c r="M170" s="94"/>
      <c r="N170" s="93">
        <v>4402.17</v>
      </c>
      <c r="O170" s="93">
        <f t="shared" si="6"/>
        <v>104.56758862485391</v>
      </c>
      <c r="P170" s="93">
        <f t="shared" si="7"/>
        <v>116.24493312274269</v>
      </c>
    </row>
    <row r="171" spans="1:16" ht="12.75" customHeight="1">
      <c r="A171" s="342"/>
      <c r="B171" s="133">
        <v>7</v>
      </c>
      <c r="C171" s="86" t="s">
        <v>18</v>
      </c>
      <c r="D171" s="338" t="s">
        <v>312</v>
      </c>
      <c r="E171" s="338"/>
      <c r="F171" s="89">
        <v>156</v>
      </c>
      <c r="G171" s="93">
        <v>75.150000000000006</v>
      </c>
      <c r="H171" s="93">
        <v>87.7</v>
      </c>
      <c r="I171" s="93"/>
      <c r="J171" s="93">
        <v>91.1</v>
      </c>
      <c r="K171" s="93"/>
      <c r="L171" s="93"/>
      <c r="M171" s="93"/>
      <c r="N171" s="93">
        <v>96.91</v>
      </c>
      <c r="O171" s="93">
        <f t="shared" si="6"/>
        <v>106.37760702524699</v>
      </c>
      <c r="P171" s="93">
        <f t="shared" si="7"/>
        <v>121.22421823020623</v>
      </c>
    </row>
    <row r="172" spans="1:16" ht="12.75" customHeight="1">
      <c r="A172" s="342"/>
      <c r="B172" s="133"/>
      <c r="C172" s="86" t="s">
        <v>20</v>
      </c>
      <c r="D172" s="337" t="s">
        <v>313</v>
      </c>
      <c r="E172" s="337"/>
      <c r="F172" s="89">
        <v>157</v>
      </c>
      <c r="G172" s="93">
        <v>75.150000000000006</v>
      </c>
      <c r="H172" s="134">
        <v>87.7</v>
      </c>
      <c r="I172" s="93"/>
      <c r="J172" s="93">
        <v>91.1</v>
      </c>
      <c r="K172" s="93"/>
      <c r="L172" s="93"/>
      <c r="M172" s="93"/>
      <c r="N172" s="93">
        <v>96.91</v>
      </c>
      <c r="O172" s="93">
        <f t="shared" si="6"/>
        <v>106.37760702524699</v>
      </c>
      <c r="P172" s="93">
        <f t="shared" si="7"/>
        <v>121.22421823020623</v>
      </c>
    </row>
    <row r="173" spans="1:16" ht="12.75" customHeight="1">
      <c r="A173" s="342"/>
      <c r="B173" s="133"/>
      <c r="C173" s="86" t="s">
        <v>67</v>
      </c>
      <c r="D173" s="338" t="s">
        <v>314</v>
      </c>
      <c r="E173" s="338"/>
      <c r="F173" s="89">
        <v>158</v>
      </c>
      <c r="G173" s="93"/>
      <c r="H173" s="121"/>
      <c r="I173" s="93"/>
      <c r="J173" s="93"/>
      <c r="K173" s="93"/>
      <c r="L173" s="93"/>
      <c r="M173" s="93"/>
      <c r="N173" s="93"/>
      <c r="O173" s="93"/>
      <c r="P173" s="93"/>
    </row>
    <row r="174" spans="1:16" ht="12.75" customHeight="1">
      <c r="A174" s="342"/>
      <c r="B174" s="133"/>
      <c r="C174" s="86" t="s">
        <v>197</v>
      </c>
      <c r="D174" s="338" t="s">
        <v>315</v>
      </c>
      <c r="E174" s="338"/>
      <c r="F174" s="89">
        <v>159</v>
      </c>
      <c r="G174" s="93"/>
      <c r="H174" s="121"/>
      <c r="I174" s="93"/>
      <c r="J174" s="93"/>
      <c r="K174" s="93"/>
      <c r="L174" s="93"/>
      <c r="M174" s="93"/>
      <c r="N174" s="93"/>
      <c r="O174" s="93"/>
      <c r="P174" s="93"/>
    </row>
    <row r="175" spans="1:16" ht="15">
      <c r="A175" s="342"/>
      <c r="B175" s="133"/>
      <c r="C175" s="86"/>
      <c r="D175" s="90"/>
      <c r="E175" s="90" t="s">
        <v>316</v>
      </c>
      <c r="F175" s="89">
        <v>160</v>
      </c>
      <c r="G175" s="93"/>
      <c r="H175" s="121"/>
      <c r="I175" s="93"/>
      <c r="J175" s="93"/>
      <c r="K175" s="93"/>
      <c r="L175" s="93"/>
      <c r="M175" s="93"/>
      <c r="N175" s="93"/>
      <c r="O175" s="93"/>
      <c r="P175" s="93"/>
    </row>
    <row r="176" spans="1:16" ht="15">
      <c r="A176" s="342"/>
      <c r="B176" s="133"/>
      <c r="C176" s="86"/>
      <c r="D176" s="90"/>
      <c r="E176" s="90" t="s">
        <v>317</v>
      </c>
      <c r="F176" s="89">
        <v>161</v>
      </c>
      <c r="G176" s="93"/>
      <c r="H176" s="121"/>
      <c r="I176" s="93"/>
      <c r="J176" s="93"/>
      <c r="K176" s="93"/>
      <c r="L176" s="93"/>
      <c r="M176" s="93"/>
      <c r="N176" s="93"/>
      <c r="O176" s="93"/>
      <c r="P176" s="93"/>
    </row>
    <row r="177" spans="1:16" ht="15">
      <c r="A177" s="342"/>
      <c r="B177" s="133"/>
      <c r="C177" s="86"/>
      <c r="D177" s="90"/>
      <c r="E177" s="90" t="s">
        <v>318</v>
      </c>
      <c r="F177" s="89">
        <v>162</v>
      </c>
      <c r="G177" s="93"/>
      <c r="H177" s="121"/>
      <c r="I177" s="93"/>
      <c r="J177" s="93"/>
      <c r="K177" s="93"/>
      <c r="L177" s="93"/>
      <c r="M177" s="93"/>
      <c r="N177" s="93"/>
      <c r="O177" s="93"/>
      <c r="P177" s="93"/>
    </row>
    <row r="178" spans="1:16" ht="25.5">
      <c r="A178" s="342"/>
      <c r="B178" s="133"/>
      <c r="C178" s="86"/>
      <c r="D178" s="90"/>
      <c r="E178" s="90" t="s">
        <v>319</v>
      </c>
      <c r="F178" s="89">
        <v>163</v>
      </c>
      <c r="G178" s="93"/>
      <c r="H178" s="121"/>
      <c r="I178" s="93"/>
      <c r="J178" s="93"/>
      <c r="K178" s="93"/>
      <c r="L178" s="93"/>
      <c r="M178" s="93"/>
      <c r="N178" s="93"/>
      <c r="O178" s="93"/>
      <c r="P178" s="93"/>
    </row>
    <row r="179" spans="1:16" ht="12.75" customHeight="1">
      <c r="A179" s="135"/>
      <c r="B179" s="136">
        <v>8</v>
      </c>
      <c r="C179" s="137"/>
      <c r="D179" s="339" t="s">
        <v>97</v>
      </c>
      <c r="E179" s="339"/>
      <c r="F179" s="89">
        <v>164</v>
      </c>
      <c r="G179" s="94">
        <v>31</v>
      </c>
      <c r="H179" s="121">
        <v>31</v>
      </c>
      <c r="I179" s="94"/>
      <c r="J179" s="94">
        <v>31</v>
      </c>
      <c r="K179" s="94">
        <v>31</v>
      </c>
      <c r="L179" s="94">
        <v>31</v>
      </c>
      <c r="M179" s="94">
        <v>31</v>
      </c>
      <c r="N179" s="94">
        <v>31</v>
      </c>
      <c r="O179" s="93">
        <f>N179/J179*100</f>
        <v>100</v>
      </c>
      <c r="P179" s="93">
        <f>J179/G179*100</f>
        <v>100</v>
      </c>
    </row>
    <row r="180" spans="1:16" ht="12.75" customHeight="1">
      <c r="A180" s="138"/>
      <c r="B180" s="139">
        <v>9</v>
      </c>
      <c r="C180" s="88"/>
      <c r="D180" s="339" t="s">
        <v>320</v>
      </c>
      <c r="E180" s="339"/>
      <c r="F180" s="89">
        <v>165</v>
      </c>
      <c r="G180" s="94">
        <v>35</v>
      </c>
      <c r="H180" s="94">
        <v>40</v>
      </c>
      <c r="I180" s="94"/>
      <c r="J180" s="94">
        <v>56</v>
      </c>
      <c r="K180" s="94">
        <v>56</v>
      </c>
      <c r="L180" s="94">
        <v>56</v>
      </c>
      <c r="M180" s="94">
        <v>56</v>
      </c>
      <c r="N180" s="94">
        <v>56</v>
      </c>
      <c r="O180" s="93">
        <f>N180/J180*100</f>
        <v>100</v>
      </c>
      <c r="P180" s="93">
        <f>J180/G180*100</f>
        <v>160</v>
      </c>
    </row>
    <row r="181" spans="1:16" ht="25.5">
      <c r="A181" s="140"/>
      <c r="B181" s="139"/>
      <c r="C181" s="88"/>
      <c r="D181" s="125"/>
      <c r="E181" s="101" t="s">
        <v>321</v>
      </c>
      <c r="F181" s="89">
        <v>166</v>
      </c>
      <c r="G181" s="94"/>
      <c r="H181" s="121"/>
      <c r="I181" s="94"/>
      <c r="J181" s="94"/>
      <c r="K181" s="94"/>
      <c r="L181" s="94"/>
      <c r="M181" s="94"/>
      <c r="N181" s="94"/>
      <c r="O181" s="93"/>
      <c r="P181" s="93"/>
    </row>
    <row r="182" spans="1:16" ht="15">
      <c r="A182" s="138"/>
      <c r="B182" s="139"/>
      <c r="C182" s="88"/>
      <c r="D182" s="125"/>
      <c r="E182" s="101" t="s">
        <v>322</v>
      </c>
      <c r="F182" s="89">
        <v>167</v>
      </c>
      <c r="G182" s="94"/>
      <c r="H182" s="121"/>
      <c r="I182" s="94"/>
      <c r="J182" s="94"/>
      <c r="K182" s="94"/>
      <c r="L182" s="94"/>
      <c r="M182" s="94"/>
      <c r="N182" s="94"/>
      <c r="O182" s="93"/>
      <c r="P182" s="93"/>
    </row>
    <row r="183" spans="1:16" ht="15">
      <c r="A183" s="138"/>
      <c r="B183" s="139"/>
      <c r="C183" s="88"/>
      <c r="D183" s="125"/>
      <c r="E183" s="125" t="s">
        <v>323</v>
      </c>
      <c r="F183" s="89">
        <v>168</v>
      </c>
      <c r="G183" s="94"/>
      <c r="H183" s="121"/>
      <c r="I183" s="94"/>
      <c r="J183" s="94"/>
      <c r="K183" s="94"/>
      <c r="L183" s="94"/>
      <c r="M183" s="94"/>
      <c r="N183" s="94"/>
      <c r="O183" s="93"/>
      <c r="P183" s="93"/>
    </row>
    <row r="184" spans="1:16" ht="15">
      <c r="A184" s="138"/>
      <c r="B184" s="139"/>
      <c r="C184" s="88"/>
      <c r="D184" s="125"/>
      <c r="E184" s="125" t="s">
        <v>324</v>
      </c>
      <c r="F184" s="89">
        <v>169</v>
      </c>
      <c r="G184" s="94"/>
      <c r="H184" s="121"/>
      <c r="I184" s="94"/>
      <c r="J184" s="94"/>
      <c r="K184" s="94"/>
      <c r="L184" s="94"/>
      <c r="M184" s="94"/>
      <c r="N184" s="94"/>
      <c r="O184" s="93"/>
      <c r="P184" s="93"/>
    </row>
    <row r="185" spans="1:16" ht="15">
      <c r="A185" s="141"/>
      <c r="B185" s="139"/>
      <c r="C185" s="88"/>
      <c r="D185" s="125"/>
      <c r="E185" s="125" t="s">
        <v>325</v>
      </c>
      <c r="F185" s="89">
        <v>170</v>
      </c>
      <c r="G185" s="94">
        <v>35</v>
      </c>
      <c r="H185" s="121">
        <v>40</v>
      </c>
      <c r="I185" s="94"/>
      <c r="J185" s="94">
        <v>56</v>
      </c>
      <c r="K185" s="94">
        <v>56</v>
      </c>
      <c r="L185" s="94">
        <v>56</v>
      </c>
      <c r="M185" s="94">
        <v>56</v>
      </c>
      <c r="N185" s="94">
        <v>56</v>
      </c>
      <c r="O185" s="93">
        <f>N185/J185*100</f>
        <v>100</v>
      </c>
      <c r="P185" s="93">
        <v>160</v>
      </c>
    </row>
    <row r="186" spans="1:16" ht="12.75" customHeight="1">
      <c r="A186" s="88"/>
      <c r="B186" s="88">
        <v>10</v>
      </c>
      <c r="C186" s="88"/>
      <c r="D186" s="340" t="s">
        <v>326</v>
      </c>
      <c r="E186" s="340"/>
      <c r="F186" s="142">
        <v>171</v>
      </c>
      <c r="G186" s="143"/>
      <c r="H186" s="121"/>
      <c r="I186" s="143"/>
      <c r="J186" s="143"/>
      <c r="K186" s="143"/>
      <c r="L186" s="143"/>
      <c r="M186" s="143"/>
      <c r="N186" s="143"/>
      <c r="O186" s="93"/>
      <c r="P186" s="93"/>
    </row>
    <row r="187" spans="1:16">
      <c r="A187" s="113"/>
      <c r="B187" s="113"/>
      <c r="C187" s="113"/>
      <c r="D187" s="144"/>
      <c r="E187" s="144"/>
      <c r="F187" s="145"/>
      <c r="G187" s="145"/>
      <c r="H187" s="146"/>
      <c r="I187" s="146"/>
      <c r="J187" s="146"/>
      <c r="K187" s="146"/>
      <c r="L187" s="146"/>
      <c r="M187" s="146"/>
      <c r="N187" s="146"/>
      <c r="O187" s="146"/>
      <c r="P187" s="146"/>
    </row>
    <row r="188" spans="1:16">
      <c r="A188" s="113"/>
      <c r="B188" s="113"/>
      <c r="C188" s="113"/>
      <c r="D188" s="144"/>
      <c r="E188" s="144"/>
      <c r="F188" s="145"/>
      <c r="G188" s="145"/>
      <c r="H188" s="146"/>
      <c r="I188" s="146"/>
      <c r="J188" s="146"/>
      <c r="K188" s="146"/>
      <c r="L188" s="146"/>
      <c r="M188" s="146"/>
      <c r="N188" s="146"/>
      <c r="O188" s="146"/>
      <c r="P188" s="146"/>
    </row>
    <row r="189" spans="1:16" ht="12.75" customHeight="1">
      <c r="A189" s="113"/>
      <c r="B189" s="113"/>
      <c r="C189" s="113"/>
      <c r="D189" s="113"/>
      <c r="E189" s="318" t="s">
        <v>327</v>
      </c>
      <c r="F189" s="318"/>
      <c r="G189" s="147"/>
      <c r="H189" s="78"/>
      <c r="I189" s="78"/>
      <c r="J189" s="333" t="s">
        <v>100</v>
      </c>
      <c r="K189" s="333"/>
      <c r="L189" s="333"/>
      <c r="M189" s="333"/>
      <c r="N189" s="333"/>
      <c r="O189" s="333"/>
      <c r="P189" s="333"/>
    </row>
    <row r="190" spans="1:16">
      <c r="A190" s="113"/>
      <c r="B190" s="113"/>
      <c r="C190" s="113"/>
      <c r="D190" s="113"/>
      <c r="E190" s="148" t="s">
        <v>101</v>
      </c>
      <c r="F190" s="145"/>
      <c r="G190" s="145"/>
      <c r="H190" s="146"/>
      <c r="I190" s="146"/>
      <c r="J190" s="334" t="s">
        <v>102</v>
      </c>
      <c r="K190" s="334"/>
      <c r="L190" s="334"/>
      <c r="M190" s="334"/>
      <c r="N190" s="334"/>
      <c r="O190" s="334"/>
      <c r="P190" s="334"/>
    </row>
    <row r="191" spans="1:16">
      <c r="A191" s="113"/>
      <c r="B191" s="113"/>
      <c r="C191" s="113"/>
      <c r="D191" s="113"/>
      <c r="E191" s="149"/>
      <c r="F191" s="145"/>
      <c r="G191" s="145"/>
      <c r="H191" s="146"/>
      <c r="I191" s="146"/>
      <c r="J191" s="334"/>
      <c r="K191" s="334"/>
      <c r="L191" s="334"/>
      <c r="M191" s="334"/>
      <c r="N191" s="334"/>
      <c r="O191" s="334"/>
      <c r="P191" s="334"/>
    </row>
    <row r="192" spans="1:16">
      <c r="A192" s="335"/>
      <c r="B192" s="335"/>
      <c r="C192" s="336"/>
      <c r="D192" s="336"/>
      <c r="E192" s="336"/>
      <c r="F192" s="336"/>
      <c r="G192" s="336"/>
      <c r="H192" s="336"/>
      <c r="I192" s="336"/>
      <c r="J192" s="336"/>
      <c r="K192" s="336"/>
      <c r="L192" s="150"/>
      <c r="M192" s="150"/>
      <c r="N192" s="150"/>
      <c r="O192" s="150"/>
      <c r="P192" s="59"/>
    </row>
    <row r="193" spans="1:16">
      <c r="A193" s="113"/>
      <c r="B193" s="113"/>
      <c r="C193" s="113"/>
      <c r="D193" s="113"/>
      <c r="E193" s="65" t="s">
        <v>328</v>
      </c>
      <c r="F193" s="65"/>
      <c r="G193" s="145"/>
      <c r="H193" s="146"/>
      <c r="I193" s="146"/>
      <c r="J193" s="146"/>
      <c r="K193" s="146"/>
      <c r="L193" s="146"/>
      <c r="M193" s="146"/>
      <c r="N193" s="146"/>
      <c r="O193" s="146"/>
      <c r="P193" s="146"/>
    </row>
    <row r="194" spans="1:16" ht="12.75" customHeight="1">
      <c r="A194" s="113"/>
      <c r="B194" s="113"/>
      <c r="C194" s="113"/>
      <c r="D194" s="113"/>
      <c r="E194" s="314" t="s">
        <v>329</v>
      </c>
      <c r="F194" s="314"/>
      <c r="G194" s="145"/>
      <c r="H194" s="146"/>
      <c r="I194" s="146"/>
      <c r="J194" s="146"/>
      <c r="K194" s="146"/>
      <c r="L194" s="146" t="s">
        <v>330</v>
      </c>
      <c r="M194" s="146"/>
      <c r="N194" s="146"/>
      <c r="O194" s="146"/>
      <c r="P194" s="146"/>
    </row>
    <row r="195" spans="1:16">
      <c r="A195" s="113"/>
      <c r="B195" s="113"/>
      <c r="C195" s="113"/>
      <c r="D195" s="113"/>
      <c r="E195" s="149"/>
      <c r="F195" s="145"/>
      <c r="G195" s="145"/>
      <c r="H195" s="146"/>
      <c r="I195" s="146"/>
      <c r="J195" s="146"/>
      <c r="K195" s="146"/>
      <c r="L195" s="146" t="s">
        <v>331</v>
      </c>
      <c r="M195" s="146"/>
      <c r="N195" s="146"/>
      <c r="O195" s="146"/>
      <c r="P195" s="146"/>
    </row>
    <row r="196" spans="1:16">
      <c r="A196" s="113"/>
      <c r="B196" s="113"/>
      <c r="C196" s="113"/>
      <c r="D196" s="113"/>
      <c r="E196" s="149"/>
      <c r="F196" s="145"/>
      <c r="G196" s="145"/>
      <c r="H196" s="146"/>
      <c r="I196" s="146"/>
      <c r="J196" s="146"/>
      <c r="K196" s="146"/>
      <c r="L196" s="146"/>
      <c r="M196" s="146"/>
      <c r="N196" s="146"/>
      <c r="O196" s="146"/>
      <c r="P196" s="146"/>
    </row>
    <row r="197" spans="1:16">
      <c r="A197" s="113"/>
      <c r="B197" s="113"/>
      <c r="C197" s="113"/>
      <c r="D197" s="113"/>
      <c r="E197" s="149"/>
      <c r="F197" s="145"/>
      <c r="G197" s="145"/>
      <c r="H197" s="146"/>
      <c r="I197" s="146"/>
      <c r="J197" s="146"/>
      <c r="K197" s="146"/>
      <c r="L197" s="146"/>
      <c r="M197" s="146"/>
      <c r="N197" s="146"/>
      <c r="O197" s="146"/>
      <c r="P197" s="146"/>
    </row>
  </sheetData>
  <sheetProtection selectLockedCells="1" selectUnlockedCells="1"/>
  <mergeCells count="138">
    <mergeCell ref="A7:P7"/>
    <mergeCell ref="A10:C12"/>
    <mergeCell ref="D10:E12"/>
    <mergeCell ref="F10:F12"/>
    <mergeCell ref="G10:G12"/>
    <mergeCell ref="H10:J10"/>
    <mergeCell ref="K10:N10"/>
    <mergeCell ref="H11:I11"/>
    <mergeCell ref="J11:J12"/>
    <mergeCell ref="K11:N11"/>
    <mergeCell ref="O11:O12"/>
    <mergeCell ref="P11:P12"/>
    <mergeCell ref="B13:C13"/>
    <mergeCell ref="D13:E13"/>
    <mergeCell ref="D14:E14"/>
    <mergeCell ref="A15:A41"/>
    <mergeCell ref="D15:E15"/>
    <mergeCell ref="B16:B26"/>
    <mergeCell ref="D16:E16"/>
    <mergeCell ref="D21:E21"/>
    <mergeCell ref="B36:B40"/>
    <mergeCell ref="D36:E36"/>
    <mergeCell ref="D37:E37"/>
    <mergeCell ref="D38:E38"/>
    <mergeCell ref="D39:E39"/>
    <mergeCell ref="D40:E40"/>
    <mergeCell ref="D22:E22"/>
    <mergeCell ref="C23:C24"/>
    <mergeCell ref="D25:E25"/>
    <mergeCell ref="D26:E26"/>
    <mergeCell ref="D27:E27"/>
    <mergeCell ref="D35:E35"/>
    <mergeCell ref="D41:E41"/>
    <mergeCell ref="B42:E42"/>
    <mergeCell ref="A43:A153"/>
    <mergeCell ref="C43:E43"/>
    <mergeCell ref="B44:B136"/>
    <mergeCell ref="C44:E44"/>
    <mergeCell ref="D45:E45"/>
    <mergeCell ref="D46:E46"/>
    <mergeCell ref="D47:E47"/>
    <mergeCell ref="D51:E51"/>
    <mergeCell ref="D60:E60"/>
    <mergeCell ref="D61:E61"/>
    <mergeCell ref="D62:E62"/>
    <mergeCell ref="D64:E64"/>
    <mergeCell ref="D71:E71"/>
    <mergeCell ref="D76:E76"/>
    <mergeCell ref="D52:E52"/>
    <mergeCell ref="D53:E53"/>
    <mergeCell ref="D54:E54"/>
    <mergeCell ref="D55:E55"/>
    <mergeCell ref="D56:E56"/>
    <mergeCell ref="D59:E59"/>
    <mergeCell ref="D83:E83"/>
    <mergeCell ref="D92:E92"/>
    <mergeCell ref="C93:E93"/>
    <mergeCell ref="D94:E94"/>
    <mergeCell ref="D95:E95"/>
    <mergeCell ref="D96:E96"/>
    <mergeCell ref="D77:E77"/>
    <mergeCell ref="D78:E78"/>
    <mergeCell ref="D79:E79"/>
    <mergeCell ref="D80:E80"/>
    <mergeCell ref="D81:E81"/>
    <mergeCell ref="D82:E82"/>
    <mergeCell ref="C103:C105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C100:E100"/>
    <mergeCell ref="D101:E101"/>
    <mergeCell ref="D102:E102"/>
    <mergeCell ref="D116:E116"/>
    <mergeCell ref="D117:E117"/>
    <mergeCell ref="D118:E118"/>
    <mergeCell ref="C119:C125"/>
    <mergeCell ref="D119:E119"/>
    <mergeCell ref="D122:E122"/>
    <mergeCell ref="D125:E125"/>
    <mergeCell ref="D110:E110"/>
    <mergeCell ref="D111:E111"/>
    <mergeCell ref="D112:E112"/>
    <mergeCell ref="D113:E113"/>
    <mergeCell ref="D114:E114"/>
    <mergeCell ref="D115:E115"/>
    <mergeCell ref="D132:E132"/>
    <mergeCell ref="D133:E133"/>
    <mergeCell ref="D134:E134"/>
    <mergeCell ref="D135:E135"/>
    <mergeCell ref="D136:E136"/>
    <mergeCell ref="D145:E145"/>
    <mergeCell ref="D126:E126"/>
    <mergeCell ref="D127:E127"/>
    <mergeCell ref="C128:E128"/>
    <mergeCell ref="D129:E129"/>
    <mergeCell ref="D130:E130"/>
    <mergeCell ref="D131:E131"/>
    <mergeCell ref="D157:E157"/>
    <mergeCell ref="D158:E158"/>
    <mergeCell ref="D159:E159"/>
    <mergeCell ref="D160:E160"/>
    <mergeCell ref="D161:E161"/>
    <mergeCell ref="D162:E162"/>
    <mergeCell ref="B146:B152"/>
    <mergeCell ref="D146:E146"/>
    <mergeCell ref="D149:E149"/>
    <mergeCell ref="D152:E152"/>
    <mergeCell ref="D153:E153"/>
    <mergeCell ref="D154:E154"/>
    <mergeCell ref="D163:E163"/>
    <mergeCell ref="D164:E164"/>
    <mergeCell ref="D165:E165"/>
    <mergeCell ref="D166:E166"/>
    <mergeCell ref="A167:A178"/>
    <mergeCell ref="D167:E167"/>
    <mergeCell ref="D168:E168"/>
    <mergeCell ref="D169:E169"/>
    <mergeCell ref="D170:E170"/>
    <mergeCell ref="D171:E171"/>
    <mergeCell ref="E194:F194"/>
    <mergeCell ref="E189:F189"/>
    <mergeCell ref="J189:P189"/>
    <mergeCell ref="J190:P190"/>
    <mergeCell ref="J191:P191"/>
    <mergeCell ref="A192:B192"/>
    <mergeCell ref="C192:K192"/>
    <mergeCell ref="D172:E172"/>
    <mergeCell ref="D173:E173"/>
    <mergeCell ref="D174:E174"/>
    <mergeCell ref="D179:E179"/>
    <mergeCell ref="D180:E180"/>
    <mergeCell ref="D186:E186"/>
  </mergeCells>
  <pageMargins left="0.78749999999999998" right="0.78749999999999998" top="1.0249999999999999" bottom="1.0249999999999999" header="0.78749999999999998" footer="0.78749999999999998"/>
  <pageSetup paperSize="9" scale="7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I11" sqref="I11"/>
    </sheetView>
  </sheetViews>
  <sheetFormatPr defaultColWidth="11.5703125" defaultRowHeight="12.75"/>
  <cols>
    <col min="2" max="2" width="43.85546875" customWidth="1"/>
  </cols>
  <sheetData>
    <row r="1" spans="1:9">
      <c r="G1" s="151" t="s">
        <v>332</v>
      </c>
    </row>
    <row r="2" spans="1:9" ht="15.75">
      <c r="B2" s="357" t="s">
        <v>333</v>
      </c>
      <c r="C2" s="357"/>
      <c r="D2" s="357"/>
      <c r="E2" s="357"/>
      <c r="F2" s="357"/>
      <c r="G2" s="357"/>
      <c r="H2" s="357"/>
    </row>
    <row r="4" spans="1:9">
      <c r="H4" s="152" t="s">
        <v>334</v>
      </c>
    </row>
    <row r="5" spans="1:9" ht="12.75" customHeight="1">
      <c r="A5" s="153" t="s">
        <v>335</v>
      </c>
      <c r="B5" s="358" t="s">
        <v>336</v>
      </c>
      <c r="C5" s="359" t="s">
        <v>337</v>
      </c>
      <c r="D5" s="359"/>
      <c r="E5" s="360" t="s">
        <v>338</v>
      </c>
      <c r="F5" s="359" t="s">
        <v>339</v>
      </c>
      <c r="G5" s="359"/>
      <c r="H5" s="360" t="s">
        <v>340</v>
      </c>
    </row>
    <row r="6" spans="1:9">
      <c r="A6" s="153" t="s">
        <v>341</v>
      </c>
      <c r="B6" s="358"/>
      <c r="C6" s="154" t="s">
        <v>342</v>
      </c>
      <c r="D6" s="154" t="s">
        <v>343</v>
      </c>
      <c r="E6" s="360"/>
      <c r="F6" s="154" t="s">
        <v>342</v>
      </c>
      <c r="G6" s="154" t="s">
        <v>343</v>
      </c>
      <c r="H6" s="360"/>
    </row>
    <row r="7" spans="1:9">
      <c r="A7" s="155">
        <v>0</v>
      </c>
      <c r="B7" s="155">
        <v>1</v>
      </c>
      <c r="C7" s="155">
        <v>2</v>
      </c>
      <c r="D7" s="155">
        <v>3</v>
      </c>
      <c r="E7" s="155">
        <v>4</v>
      </c>
      <c r="F7" s="155">
        <v>5</v>
      </c>
      <c r="G7" s="155">
        <v>6</v>
      </c>
      <c r="H7" s="155">
        <v>7</v>
      </c>
    </row>
    <row r="8" spans="1:9" ht="15.75">
      <c r="A8" s="154" t="s">
        <v>15</v>
      </c>
      <c r="B8" s="156" t="s">
        <v>344</v>
      </c>
      <c r="C8" s="157">
        <f>C9+C10+C11</f>
        <v>8500</v>
      </c>
      <c r="D8" s="157">
        <f>D9+D10+D11</f>
        <v>8194</v>
      </c>
      <c r="E8" s="158">
        <f>D8/C8*100</f>
        <v>96.399999999999991</v>
      </c>
      <c r="F8" s="157">
        <v>10090</v>
      </c>
      <c r="G8" s="157">
        <v>9841</v>
      </c>
      <c r="H8" s="158">
        <f>G8/F8*100</f>
        <v>97.532210109018834</v>
      </c>
    </row>
    <row r="9" spans="1:9" ht="15.75">
      <c r="A9" s="154">
        <v>1</v>
      </c>
      <c r="B9" s="159" t="s">
        <v>345</v>
      </c>
      <c r="C9" s="157">
        <v>8499</v>
      </c>
      <c r="D9" s="157">
        <v>8191</v>
      </c>
      <c r="E9" s="158">
        <f>D9/C9*100</f>
        <v>96.376044240498885</v>
      </c>
      <c r="F9" s="157">
        <v>10085</v>
      </c>
      <c r="G9" s="157">
        <v>9840</v>
      </c>
      <c r="H9" s="158">
        <f>G9/F9*100</f>
        <v>97.570649479424887</v>
      </c>
    </row>
    <row r="10" spans="1:9" ht="15">
      <c r="A10" s="160" t="s">
        <v>346</v>
      </c>
      <c r="B10" s="161" t="s">
        <v>22</v>
      </c>
      <c r="C10" s="162">
        <v>1</v>
      </c>
      <c r="D10" s="163">
        <v>3</v>
      </c>
      <c r="E10" s="158">
        <f>D10/C10*100</f>
        <v>300</v>
      </c>
      <c r="F10" s="162">
        <v>5</v>
      </c>
      <c r="G10" s="163">
        <v>1</v>
      </c>
      <c r="H10" s="158">
        <f>G10/F10*100</f>
        <v>20</v>
      </c>
    </row>
    <row r="11" spans="1:9" ht="15">
      <c r="A11" s="154" t="s">
        <v>347</v>
      </c>
      <c r="B11" s="164" t="s">
        <v>23</v>
      </c>
      <c r="C11" s="162">
        <v>0</v>
      </c>
      <c r="D11" s="163">
        <v>0</v>
      </c>
      <c r="E11" s="158">
        <v>0</v>
      </c>
      <c r="F11" s="162">
        <v>0</v>
      </c>
      <c r="G11" s="163">
        <v>0</v>
      </c>
      <c r="H11" s="158">
        <v>0</v>
      </c>
      <c r="I11" t="s">
        <v>348</v>
      </c>
    </row>
    <row r="16" spans="1:9" ht="12.75" customHeight="1">
      <c r="B16" s="313" t="s">
        <v>349</v>
      </c>
      <c r="C16" s="313"/>
      <c r="D16" s="165"/>
      <c r="E16" s="165"/>
      <c r="F16" s="313" t="s">
        <v>100</v>
      </c>
      <c r="G16" s="313"/>
    </row>
    <row r="17" spans="2:7" ht="12.75" customHeight="1">
      <c r="B17" s="316" t="s">
        <v>101</v>
      </c>
      <c r="C17" s="316"/>
      <c r="D17" s="165"/>
      <c r="E17" s="165"/>
      <c r="F17" s="316" t="s">
        <v>102</v>
      </c>
      <c r="G17" s="316"/>
    </row>
    <row r="18" spans="2:7">
      <c r="B18" s="166"/>
      <c r="C18" s="64"/>
      <c r="D18" s="165"/>
      <c r="E18" s="165"/>
      <c r="F18" s="312"/>
      <c r="G18" s="312"/>
    </row>
    <row r="19" spans="2:7">
      <c r="B19" s="313"/>
      <c r="C19" s="313"/>
      <c r="D19" s="165"/>
      <c r="E19" s="165"/>
      <c r="F19" s="315"/>
      <c r="G19" s="315"/>
    </row>
    <row r="20" spans="2:7">
      <c r="B20" s="316"/>
      <c r="C20" s="316"/>
      <c r="D20" s="165"/>
      <c r="E20" s="165"/>
      <c r="F20" s="356"/>
      <c r="G20" s="356"/>
    </row>
    <row r="21" spans="2:7" ht="12.75" customHeight="1">
      <c r="B21" s="65" t="s">
        <v>350</v>
      </c>
      <c r="C21" s="65"/>
      <c r="D21" s="165"/>
      <c r="E21" s="165"/>
      <c r="F21" s="315" t="s">
        <v>104</v>
      </c>
      <c r="G21" s="315"/>
    </row>
    <row r="22" spans="2:7" ht="12.75" customHeight="1">
      <c r="B22" s="316" t="s">
        <v>105</v>
      </c>
      <c r="C22" s="316"/>
      <c r="D22" s="165"/>
      <c r="E22" s="165"/>
      <c r="F22" s="356" t="s">
        <v>106</v>
      </c>
      <c r="G22" s="356"/>
    </row>
    <row r="23" spans="2:7">
      <c r="B23" s="316"/>
      <c r="C23" s="316"/>
      <c r="D23" s="165"/>
      <c r="E23" s="165"/>
      <c r="F23" s="165"/>
      <c r="G23" s="165"/>
    </row>
  </sheetData>
  <sheetProtection selectLockedCells="1" selectUnlockedCells="1"/>
  <mergeCells count="19">
    <mergeCell ref="B2:H2"/>
    <mergeCell ref="B5:B6"/>
    <mergeCell ref="C5:D5"/>
    <mergeCell ref="E5:E6"/>
    <mergeCell ref="F5:G5"/>
    <mergeCell ref="H5:H6"/>
    <mergeCell ref="B23:C23"/>
    <mergeCell ref="B16:C16"/>
    <mergeCell ref="F16:G16"/>
    <mergeCell ref="B17:C17"/>
    <mergeCell ref="F17:G17"/>
    <mergeCell ref="F18:G18"/>
    <mergeCell ref="B19:C19"/>
    <mergeCell ref="F19:G19"/>
    <mergeCell ref="B20:C20"/>
    <mergeCell ref="F20:G20"/>
    <mergeCell ref="F21:G21"/>
    <mergeCell ref="B22:C22"/>
    <mergeCell ref="F22:G22"/>
  </mergeCells>
  <pageMargins left="0.78749999999999998" right="0.78749999999999998" top="1.0249999999999999" bottom="1.0249999999999999" header="0.78749999999999998" footer="0.78749999999999998"/>
  <pageSetup paperSize="9" scale="7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101"/>
  <sheetViews>
    <sheetView topLeftCell="A13" workbookViewId="0">
      <selection activeCell="D25" sqref="D25"/>
    </sheetView>
  </sheetViews>
  <sheetFormatPr defaultColWidth="11.5703125" defaultRowHeight="12.75"/>
  <cols>
    <col min="1" max="1" width="5.140625" customWidth="1"/>
    <col min="2" max="2" width="5" customWidth="1"/>
    <col min="3" max="3" width="35.7109375" customWidth="1"/>
    <col min="5" max="5" width="12.85546875" customWidth="1"/>
    <col min="7" max="7" width="13.140625" customWidth="1"/>
  </cols>
  <sheetData>
    <row r="1" spans="1:9" ht="15">
      <c r="A1" s="168"/>
      <c r="B1" s="168"/>
      <c r="C1" s="169"/>
      <c r="D1" s="168"/>
      <c r="E1" s="168"/>
      <c r="F1" s="168"/>
      <c r="G1" s="170"/>
      <c r="H1" s="171" t="s">
        <v>351</v>
      </c>
      <c r="I1" s="168"/>
    </row>
    <row r="2" spans="1:9" ht="15">
      <c r="A2" s="362" t="s">
        <v>352</v>
      </c>
      <c r="B2" s="362"/>
      <c r="C2" s="362"/>
      <c r="D2" s="362"/>
      <c r="E2" s="362"/>
      <c r="F2" s="362"/>
      <c r="G2" s="362"/>
      <c r="H2" s="362"/>
      <c r="I2" s="168"/>
    </row>
    <row r="3" spans="1:9" ht="15">
      <c r="A3" s="168"/>
      <c r="B3" s="168"/>
      <c r="C3" s="169"/>
      <c r="D3" s="168"/>
      <c r="E3" s="168"/>
      <c r="F3" s="168"/>
      <c r="G3" s="170"/>
      <c r="H3" s="168"/>
      <c r="I3" s="172" t="s">
        <v>4</v>
      </c>
    </row>
    <row r="4" spans="1:9" ht="12.75" customHeight="1">
      <c r="A4" s="363"/>
      <c r="B4" s="363"/>
      <c r="C4" s="364" t="s">
        <v>5</v>
      </c>
      <c r="D4" s="364" t="s">
        <v>353</v>
      </c>
      <c r="E4" s="364" t="s">
        <v>354</v>
      </c>
      <c r="F4" s="364"/>
      <c r="G4" s="363" t="s">
        <v>355</v>
      </c>
      <c r="H4" s="363"/>
      <c r="I4" s="363"/>
    </row>
    <row r="5" spans="1:9" ht="30">
      <c r="A5" s="363"/>
      <c r="B5" s="363"/>
      <c r="C5" s="364"/>
      <c r="D5" s="364"/>
      <c r="E5" s="174" t="s">
        <v>342</v>
      </c>
      <c r="F5" s="174" t="s">
        <v>356</v>
      </c>
      <c r="G5" s="175" t="s">
        <v>357</v>
      </c>
      <c r="H5" s="174" t="s">
        <v>358</v>
      </c>
      <c r="I5" s="174" t="s">
        <v>359</v>
      </c>
    </row>
    <row r="6" spans="1:9" ht="15">
      <c r="A6" s="173">
        <v>0</v>
      </c>
      <c r="B6" s="173">
        <v>1</v>
      </c>
      <c r="C6" s="174">
        <v>2</v>
      </c>
      <c r="D6" s="174">
        <v>3</v>
      </c>
      <c r="E6" s="174">
        <v>4</v>
      </c>
      <c r="F6" s="174">
        <v>5</v>
      </c>
      <c r="G6" s="176">
        <v>6</v>
      </c>
      <c r="H6" s="173">
        <v>7</v>
      </c>
      <c r="I6" s="173">
        <v>8</v>
      </c>
    </row>
    <row r="7" spans="1:9" ht="30">
      <c r="A7" s="177" t="s">
        <v>360</v>
      </c>
      <c r="B7" s="178"/>
      <c r="C7" s="179" t="s">
        <v>82</v>
      </c>
      <c r="D7" s="180"/>
      <c r="E7" s="181">
        <f>E8+E19</f>
        <v>929</v>
      </c>
      <c r="F7" s="182">
        <v>239</v>
      </c>
      <c r="G7" s="181">
        <v>1658</v>
      </c>
      <c r="H7" s="182">
        <v>300</v>
      </c>
      <c r="I7" s="183">
        <v>300</v>
      </c>
    </row>
    <row r="8" spans="1:9" ht="15">
      <c r="A8" s="184"/>
      <c r="B8" s="185">
        <v>1</v>
      </c>
      <c r="C8" s="186" t="s">
        <v>361</v>
      </c>
      <c r="D8" s="187"/>
      <c r="E8" s="188">
        <v>754</v>
      </c>
      <c r="F8" s="189"/>
      <c r="G8" s="188">
        <v>1658</v>
      </c>
      <c r="H8" s="189">
        <v>300</v>
      </c>
      <c r="I8" s="190">
        <v>300</v>
      </c>
    </row>
    <row r="9" spans="1:9" ht="15">
      <c r="A9" s="184"/>
      <c r="B9" s="185"/>
      <c r="C9" s="186" t="s">
        <v>362</v>
      </c>
      <c r="D9" s="187"/>
      <c r="E9" s="191">
        <v>120</v>
      </c>
      <c r="F9" s="192"/>
      <c r="G9" s="191">
        <v>140</v>
      </c>
      <c r="H9" s="192">
        <v>140</v>
      </c>
      <c r="I9" s="193">
        <v>140</v>
      </c>
    </row>
    <row r="10" spans="1:9" ht="15">
      <c r="A10" s="184"/>
      <c r="B10" s="185"/>
      <c r="C10" s="186" t="s">
        <v>363</v>
      </c>
      <c r="D10" s="187"/>
      <c r="E10" s="194">
        <v>136</v>
      </c>
      <c r="F10" s="192"/>
      <c r="G10" s="194">
        <v>136</v>
      </c>
      <c r="H10" s="192"/>
      <c r="I10" s="193"/>
    </row>
    <row r="11" spans="1:9" ht="15">
      <c r="A11" s="184"/>
      <c r="B11" s="185"/>
      <c r="C11" s="186" t="s">
        <v>364</v>
      </c>
      <c r="D11" s="187"/>
      <c r="E11" s="194">
        <v>146</v>
      </c>
      <c r="F11" s="192"/>
      <c r="G11" s="194">
        <v>423</v>
      </c>
      <c r="H11" s="192"/>
      <c r="I11" s="193"/>
    </row>
    <row r="12" spans="1:9" ht="15">
      <c r="A12" s="184"/>
      <c r="B12" s="185"/>
      <c r="C12" s="186" t="s">
        <v>365</v>
      </c>
      <c r="D12" s="187"/>
      <c r="E12" s="194"/>
      <c r="F12" s="192"/>
      <c r="G12" s="194">
        <v>423</v>
      </c>
      <c r="H12" s="192">
        <v>160</v>
      </c>
      <c r="I12" s="193">
        <v>160</v>
      </c>
    </row>
    <row r="13" spans="1:9" ht="15">
      <c r="A13" s="184"/>
      <c r="B13" s="185"/>
      <c r="C13" s="186" t="s">
        <v>366</v>
      </c>
      <c r="D13" s="187"/>
      <c r="E13" s="194"/>
      <c r="F13" s="192"/>
      <c r="G13" s="194"/>
      <c r="H13" s="192"/>
      <c r="I13" s="193"/>
    </row>
    <row r="14" spans="1:9" ht="15">
      <c r="A14" s="184"/>
      <c r="B14" s="185"/>
      <c r="C14" s="186" t="s">
        <v>367</v>
      </c>
      <c r="D14" s="187"/>
      <c r="E14" s="194"/>
      <c r="F14" s="192"/>
      <c r="G14" s="194"/>
      <c r="H14" s="192"/>
      <c r="I14" s="193"/>
    </row>
    <row r="15" spans="1:9" ht="15">
      <c r="A15" s="184"/>
      <c r="B15" s="185"/>
      <c r="C15" s="186" t="s">
        <v>368</v>
      </c>
      <c r="D15" s="187"/>
      <c r="E15" s="194">
        <v>107</v>
      </c>
      <c r="F15" s="192">
        <v>107</v>
      </c>
      <c r="G15" s="194">
        <v>0</v>
      </c>
      <c r="H15" s="192"/>
      <c r="I15" s="193"/>
    </row>
    <row r="16" spans="1:9" ht="15">
      <c r="A16" s="184"/>
      <c r="B16" s="185"/>
      <c r="C16" s="186" t="s">
        <v>369</v>
      </c>
      <c r="D16" s="187"/>
      <c r="E16" s="194">
        <v>245</v>
      </c>
      <c r="F16" s="192">
        <v>132</v>
      </c>
      <c r="G16" s="194">
        <v>113</v>
      </c>
      <c r="H16" s="189"/>
      <c r="I16" s="193"/>
    </row>
    <row r="17" spans="1:9" ht="15">
      <c r="A17" s="184"/>
      <c r="B17" s="185"/>
      <c r="C17" s="186" t="s">
        <v>370</v>
      </c>
      <c r="D17" s="187"/>
      <c r="E17" s="194"/>
      <c r="F17" s="192"/>
      <c r="G17" s="194">
        <v>423</v>
      </c>
      <c r="H17" s="189"/>
      <c r="I17" s="195"/>
    </row>
    <row r="18" spans="1:9" ht="15">
      <c r="A18" s="184"/>
      <c r="B18" s="185">
        <v>2</v>
      </c>
      <c r="C18" s="186" t="s">
        <v>83</v>
      </c>
      <c r="D18" s="187"/>
      <c r="E18" s="196"/>
      <c r="F18" s="187"/>
      <c r="G18" s="191">
        <v>0</v>
      </c>
      <c r="H18" s="197"/>
      <c r="I18" s="195"/>
    </row>
    <row r="19" spans="1:9" ht="15">
      <c r="A19" s="184"/>
      <c r="B19" s="185">
        <v>3</v>
      </c>
      <c r="C19" s="186" t="s">
        <v>371</v>
      </c>
      <c r="D19" s="187"/>
      <c r="E19" s="198">
        <v>175</v>
      </c>
      <c r="F19" s="189">
        <v>0</v>
      </c>
      <c r="G19" s="198">
        <v>0</v>
      </c>
      <c r="H19" s="189"/>
      <c r="I19" s="199"/>
    </row>
    <row r="20" spans="1:9" ht="15">
      <c r="A20" s="184"/>
      <c r="B20" s="185"/>
      <c r="C20" s="186" t="s">
        <v>372</v>
      </c>
      <c r="D20" s="187"/>
      <c r="E20" s="191">
        <v>175</v>
      </c>
      <c r="F20" s="187"/>
      <c r="G20" s="191"/>
      <c r="H20" s="192"/>
      <c r="I20" s="195"/>
    </row>
    <row r="21" spans="1:9" ht="15">
      <c r="A21" s="184"/>
      <c r="B21" s="185"/>
      <c r="C21" s="186" t="s">
        <v>373</v>
      </c>
      <c r="D21" s="187"/>
      <c r="E21" s="196"/>
      <c r="F21" s="187"/>
      <c r="G21" s="191"/>
      <c r="H21" s="197"/>
      <c r="I21" s="193"/>
    </row>
    <row r="22" spans="1:9" ht="15">
      <c r="A22" s="184"/>
      <c r="B22" s="185">
        <v>4</v>
      </c>
      <c r="C22" s="186" t="s">
        <v>374</v>
      </c>
      <c r="D22" s="187"/>
      <c r="E22" s="196"/>
      <c r="F22" s="187"/>
      <c r="G22" s="191">
        <v>0</v>
      </c>
      <c r="H22" s="197"/>
      <c r="I22" s="199"/>
    </row>
    <row r="23" spans="1:9" ht="15">
      <c r="A23" s="184"/>
      <c r="B23" s="185"/>
      <c r="C23" s="186" t="s">
        <v>375</v>
      </c>
      <c r="D23" s="187"/>
      <c r="E23" s="200"/>
      <c r="F23" s="187"/>
      <c r="G23" s="200"/>
      <c r="H23" s="197"/>
      <c r="I23" s="199"/>
    </row>
    <row r="24" spans="1:9" ht="15">
      <c r="A24" s="184"/>
      <c r="B24" s="185"/>
      <c r="C24" s="186" t="s">
        <v>376</v>
      </c>
      <c r="D24" s="187"/>
      <c r="E24" s="201"/>
      <c r="F24" s="187"/>
      <c r="G24" s="201"/>
      <c r="H24" s="197"/>
      <c r="I24" s="199"/>
    </row>
    <row r="25" spans="1:9" ht="30">
      <c r="A25" s="202" t="s">
        <v>24</v>
      </c>
      <c r="B25" s="203"/>
      <c r="C25" s="204" t="s">
        <v>377</v>
      </c>
      <c r="D25" s="205"/>
      <c r="E25" s="206">
        <v>929</v>
      </c>
      <c r="F25" s="207">
        <v>239</v>
      </c>
      <c r="G25" s="206"/>
      <c r="H25" s="207"/>
      <c r="I25" s="199"/>
    </row>
    <row r="26" spans="1:9" ht="15">
      <c r="A26" s="208"/>
      <c r="B26" s="185">
        <v>1</v>
      </c>
      <c r="C26" s="186" t="s">
        <v>378</v>
      </c>
      <c r="D26" s="187"/>
      <c r="E26" s="209">
        <f>E28</f>
        <v>70</v>
      </c>
      <c r="F26" s="189">
        <v>132</v>
      </c>
      <c r="G26" s="209"/>
      <c r="H26" s="189"/>
      <c r="I26" s="210"/>
    </row>
    <row r="27" spans="1:9" ht="29.25">
      <c r="A27" s="208"/>
      <c r="B27" s="211"/>
      <c r="C27" s="212" t="s">
        <v>379</v>
      </c>
      <c r="D27" s="187"/>
      <c r="E27" s="191"/>
      <c r="F27" s="189"/>
      <c r="G27" s="191"/>
      <c r="H27" s="192"/>
      <c r="I27" s="195"/>
    </row>
    <row r="28" spans="1:9" ht="42.75">
      <c r="A28" s="208"/>
      <c r="B28" s="211"/>
      <c r="C28" s="212" t="s">
        <v>380</v>
      </c>
      <c r="D28" s="213">
        <v>43647</v>
      </c>
      <c r="E28" s="214">
        <v>70</v>
      </c>
      <c r="F28" s="192">
        <v>70</v>
      </c>
      <c r="G28" s="214"/>
      <c r="H28" s="192"/>
      <c r="I28" s="193"/>
    </row>
    <row r="29" spans="1:9" ht="15">
      <c r="A29" s="208"/>
      <c r="B29" s="211"/>
      <c r="C29" s="212" t="s">
        <v>381</v>
      </c>
      <c r="D29" s="197"/>
      <c r="E29" s="191"/>
      <c r="F29" s="189"/>
      <c r="G29" s="191"/>
      <c r="H29" s="192"/>
      <c r="I29" s="193"/>
    </row>
    <row r="30" spans="1:9" ht="43.5">
      <c r="A30" s="208"/>
      <c r="B30" s="211"/>
      <c r="C30" s="212" t="s">
        <v>382</v>
      </c>
      <c r="D30" s="197"/>
      <c r="E30" s="215"/>
      <c r="F30" s="189"/>
      <c r="G30" s="215"/>
      <c r="H30" s="189"/>
      <c r="I30" s="193"/>
    </row>
    <row r="31" spans="1:9" ht="43.5">
      <c r="A31" s="208"/>
      <c r="B31" s="211"/>
      <c r="C31" s="212" t="s">
        <v>383</v>
      </c>
      <c r="D31" s="197"/>
      <c r="E31" s="215"/>
      <c r="F31" s="189"/>
      <c r="G31" s="215"/>
      <c r="H31" s="189"/>
      <c r="I31" s="195"/>
    </row>
    <row r="32" spans="1:9" ht="15">
      <c r="A32" s="208"/>
      <c r="B32" s="211"/>
      <c r="C32" s="212" t="s">
        <v>384</v>
      </c>
      <c r="D32" s="197"/>
      <c r="E32" s="191"/>
      <c r="F32" s="189"/>
      <c r="G32" s="191"/>
      <c r="H32" s="192"/>
      <c r="I32" s="195"/>
    </row>
    <row r="33" spans="1:9" ht="15">
      <c r="A33" s="208"/>
      <c r="B33" s="211"/>
      <c r="C33" s="212" t="s">
        <v>381</v>
      </c>
      <c r="D33" s="197"/>
      <c r="E33" s="191"/>
      <c r="F33" s="189"/>
      <c r="G33" s="191"/>
      <c r="H33" s="192"/>
      <c r="I33" s="193"/>
    </row>
    <row r="34" spans="1:9" ht="72">
      <c r="A34" s="208"/>
      <c r="B34" s="211"/>
      <c r="C34" s="212" t="s">
        <v>385</v>
      </c>
      <c r="D34" s="197"/>
      <c r="E34" s="215"/>
      <c r="F34" s="189"/>
      <c r="G34" s="215"/>
      <c r="H34" s="192"/>
      <c r="I34" s="193"/>
    </row>
    <row r="35" spans="1:9" ht="15">
      <c r="A35" s="208"/>
      <c r="B35" s="211"/>
      <c r="C35" s="212" t="s">
        <v>381</v>
      </c>
      <c r="D35" s="197"/>
      <c r="E35" s="201"/>
      <c r="F35" s="189"/>
      <c r="G35" s="201"/>
      <c r="H35" s="192"/>
      <c r="I35" s="193"/>
    </row>
    <row r="36" spans="1:9" ht="15">
      <c r="A36" s="208"/>
      <c r="B36" s="211"/>
      <c r="C36" s="212" t="s">
        <v>381</v>
      </c>
      <c r="D36" s="197"/>
      <c r="E36" s="188"/>
      <c r="F36" s="189"/>
      <c r="G36" s="188"/>
      <c r="H36" s="192"/>
      <c r="I36" s="193"/>
    </row>
    <row r="37" spans="1:9" ht="15">
      <c r="A37" s="208"/>
      <c r="B37" s="185">
        <v>2</v>
      </c>
      <c r="C37" s="186" t="s">
        <v>386</v>
      </c>
      <c r="D37" s="197"/>
      <c r="E37" s="209"/>
      <c r="F37" s="189"/>
      <c r="G37" s="209">
        <v>1658</v>
      </c>
      <c r="H37" s="189">
        <v>300</v>
      </c>
      <c r="I37" s="195">
        <v>300</v>
      </c>
    </row>
    <row r="38" spans="1:9" ht="29.25">
      <c r="A38" s="208"/>
      <c r="B38" s="216"/>
      <c r="C38" s="217" t="s">
        <v>379</v>
      </c>
      <c r="D38" s="197"/>
      <c r="E38" s="209">
        <v>587</v>
      </c>
      <c r="F38" s="189"/>
      <c r="G38" s="209">
        <v>1093</v>
      </c>
      <c r="H38" s="189">
        <v>300</v>
      </c>
      <c r="I38" s="195">
        <v>300</v>
      </c>
    </row>
    <row r="39" spans="1:9" ht="29.25">
      <c r="A39" s="208"/>
      <c r="B39" s="211"/>
      <c r="C39" s="212" t="s">
        <v>387</v>
      </c>
      <c r="D39" s="213">
        <v>44013</v>
      </c>
      <c r="E39" s="191">
        <v>25</v>
      </c>
      <c r="F39" s="192">
        <v>25</v>
      </c>
      <c r="G39" s="191">
        <v>0</v>
      </c>
      <c r="H39" s="192"/>
      <c r="I39" s="195"/>
    </row>
    <row r="40" spans="1:9" ht="42.75">
      <c r="A40" s="208"/>
      <c r="B40" s="211"/>
      <c r="C40" s="212" t="s">
        <v>388</v>
      </c>
      <c r="D40" s="213">
        <v>44136</v>
      </c>
      <c r="E40" s="191">
        <v>450</v>
      </c>
      <c r="F40" s="192"/>
      <c r="G40" s="191">
        <v>722</v>
      </c>
      <c r="H40" s="192"/>
      <c r="I40" s="193"/>
    </row>
    <row r="41" spans="1:9" ht="28.5">
      <c r="A41" s="208"/>
      <c r="B41" s="211"/>
      <c r="C41" s="212" t="s">
        <v>389</v>
      </c>
      <c r="D41" s="213">
        <v>44013</v>
      </c>
      <c r="E41" s="214">
        <v>15</v>
      </c>
      <c r="F41" s="192"/>
      <c r="G41" s="214">
        <v>20</v>
      </c>
      <c r="H41" s="192"/>
      <c r="I41" s="193"/>
    </row>
    <row r="42" spans="1:9" ht="28.5">
      <c r="A42" s="208"/>
      <c r="B42" s="211"/>
      <c r="C42" s="212" t="s">
        <v>390</v>
      </c>
      <c r="D42" s="213" t="s">
        <v>391</v>
      </c>
      <c r="E42" s="214"/>
      <c r="F42" s="192"/>
      <c r="G42" s="214">
        <v>50</v>
      </c>
      <c r="H42" s="192"/>
      <c r="I42" s="193"/>
    </row>
    <row r="43" spans="1:9" ht="14.25">
      <c r="A43" s="208"/>
      <c r="B43" s="211"/>
      <c r="C43" s="212" t="s">
        <v>392</v>
      </c>
      <c r="D43" s="213">
        <v>44105</v>
      </c>
      <c r="E43" s="214">
        <v>10</v>
      </c>
      <c r="F43" s="192"/>
      <c r="G43" s="214">
        <v>15</v>
      </c>
      <c r="H43" s="192"/>
      <c r="I43" s="193"/>
    </row>
    <row r="44" spans="1:9" ht="28.5">
      <c r="A44" s="208"/>
      <c r="B44" s="211"/>
      <c r="C44" s="212" t="s">
        <v>393</v>
      </c>
      <c r="D44" s="213">
        <v>44044</v>
      </c>
      <c r="E44" s="214">
        <v>50</v>
      </c>
      <c r="F44" s="192"/>
      <c r="G44" s="214">
        <v>90</v>
      </c>
      <c r="H44" s="192"/>
      <c r="I44" s="193"/>
    </row>
    <row r="45" spans="1:9" ht="28.5">
      <c r="A45" s="208"/>
      <c r="B45" s="211"/>
      <c r="C45" s="212" t="s">
        <v>394</v>
      </c>
      <c r="D45" s="197"/>
      <c r="E45" s="191"/>
      <c r="F45" s="192"/>
      <c r="G45" s="191"/>
      <c r="H45" s="192"/>
      <c r="I45" s="193"/>
    </row>
    <row r="46" spans="1:9" ht="28.5">
      <c r="A46" s="208"/>
      <c r="B46" s="211"/>
      <c r="C46" s="212" t="s">
        <v>395</v>
      </c>
      <c r="D46" s="213">
        <v>43952</v>
      </c>
      <c r="E46" s="191">
        <v>37</v>
      </c>
      <c r="F46" s="192">
        <v>37</v>
      </c>
      <c r="G46" s="191"/>
      <c r="H46" s="192"/>
      <c r="I46" s="193"/>
    </row>
    <row r="47" spans="1:9" ht="28.5">
      <c r="A47" s="208"/>
      <c r="B47" s="211"/>
      <c r="C47" s="212" t="s">
        <v>396</v>
      </c>
      <c r="D47" s="218" t="s">
        <v>397</v>
      </c>
      <c r="E47" s="215"/>
      <c r="F47" s="192"/>
      <c r="G47" s="215">
        <v>50</v>
      </c>
      <c r="H47" s="192"/>
      <c r="I47" s="193"/>
    </row>
    <row r="48" spans="1:9" ht="28.5">
      <c r="A48" s="208"/>
      <c r="B48" s="211"/>
      <c r="C48" s="212" t="s">
        <v>398</v>
      </c>
      <c r="D48" s="218" t="s">
        <v>397</v>
      </c>
      <c r="E48" s="215"/>
      <c r="F48" s="192"/>
      <c r="G48" s="215">
        <v>100</v>
      </c>
      <c r="H48" s="192"/>
      <c r="I48" s="193"/>
    </row>
    <row r="49" spans="1:9" ht="28.5">
      <c r="A49" s="208"/>
      <c r="B49" s="211"/>
      <c r="C49" s="212" t="s">
        <v>399</v>
      </c>
      <c r="D49" s="218" t="s">
        <v>400</v>
      </c>
      <c r="E49" s="215"/>
      <c r="F49" s="192"/>
      <c r="G49" s="215">
        <v>20</v>
      </c>
      <c r="H49" s="192"/>
      <c r="I49" s="193"/>
    </row>
    <row r="50" spans="1:9" ht="28.5">
      <c r="A50" s="208"/>
      <c r="B50" s="211"/>
      <c r="C50" s="212" t="s">
        <v>401</v>
      </c>
      <c r="D50" s="218" t="s">
        <v>400</v>
      </c>
      <c r="E50" s="215"/>
      <c r="F50" s="192"/>
      <c r="G50" s="215">
        <v>22</v>
      </c>
      <c r="H50" s="192"/>
      <c r="I50" s="193"/>
    </row>
    <row r="51" spans="1:9" ht="28.5">
      <c r="A51" s="208"/>
      <c r="B51" s="211"/>
      <c r="C51" s="212" t="s">
        <v>402</v>
      </c>
      <c r="D51" s="218" t="s">
        <v>400</v>
      </c>
      <c r="E51" s="215"/>
      <c r="F51" s="192"/>
      <c r="G51" s="215">
        <v>2</v>
      </c>
      <c r="H51" s="192"/>
      <c r="I51" s="193"/>
    </row>
    <row r="52" spans="1:9" ht="28.5">
      <c r="A52" s="208"/>
      <c r="B52" s="211"/>
      <c r="C52" s="212" t="s">
        <v>403</v>
      </c>
      <c r="D52" s="218" t="s">
        <v>400</v>
      </c>
      <c r="E52" s="215"/>
      <c r="F52" s="192"/>
      <c r="G52" s="215">
        <v>1</v>
      </c>
      <c r="H52" s="192"/>
      <c r="I52" s="193"/>
    </row>
    <row r="53" spans="1:9" ht="28.5">
      <c r="A53" s="208"/>
      <c r="B53" s="211"/>
      <c r="C53" s="212" t="s">
        <v>404</v>
      </c>
      <c r="D53" s="218" t="s">
        <v>400</v>
      </c>
      <c r="E53" s="215"/>
      <c r="F53" s="192"/>
      <c r="G53" s="215">
        <v>1</v>
      </c>
      <c r="H53" s="192"/>
      <c r="I53" s="193"/>
    </row>
    <row r="54" spans="1:9" ht="15">
      <c r="A54" s="208"/>
      <c r="B54" s="211"/>
      <c r="C54" s="219" t="s">
        <v>405</v>
      </c>
      <c r="D54" s="220"/>
      <c r="E54" s="221"/>
      <c r="F54" s="222"/>
      <c r="G54" s="221"/>
      <c r="H54" s="222">
        <v>300</v>
      </c>
      <c r="I54" s="223"/>
    </row>
    <row r="55" spans="1:9" ht="15">
      <c r="A55" s="208"/>
      <c r="B55" s="211"/>
      <c r="C55" s="219" t="s">
        <v>406</v>
      </c>
      <c r="D55" s="220"/>
      <c r="E55" s="221"/>
      <c r="F55" s="222"/>
      <c r="G55" s="221"/>
      <c r="H55" s="222">
        <v>0</v>
      </c>
      <c r="I55" s="223">
        <v>25</v>
      </c>
    </row>
    <row r="56" spans="1:9" ht="15">
      <c r="A56" s="208"/>
      <c r="B56" s="211"/>
      <c r="C56" s="219" t="s">
        <v>407</v>
      </c>
      <c r="D56" s="220"/>
      <c r="E56" s="221"/>
      <c r="F56" s="222"/>
      <c r="G56" s="221"/>
      <c r="H56" s="222">
        <v>0</v>
      </c>
      <c r="I56" s="223">
        <v>275</v>
      </c>
    </row>
    <row r="57" spans="1:9" ht="43.5">
      <c r="A57" s="208"/>
      <c r="B57" s="211"/>
      <c r="C57" s="212" t="s">
        <v>383</v>
      </c>
      <c r="D57" s="187"/>
      <c r="E57" s="191"/>
      <c r="F57" s="189"/>
      <c r="G57" s="191"/>
      <c r="H57" s="192"/>
      <c r="I57" s="193"/>
    </row>
    <row r="58" spans="1:9" ht="15">
      <c r="A58" s="208"/>
      <c r="B58" s="211"/>
      <c r="C58" s="212" t="s">
        <v>381</v>
      </c>
      <c r="D58" s="187"/>
      <c r="E58" s="191"/>
      <c r="F58" s="189"/>
      <c r="G58" s="191"/>
      <c r="H58" s="192"/>
      <c r="I58" s="193"/>
    </row>
    <row r="59" spans="1:9" ht="15">
      <c r="A59" s="208"/>
      <c r="B59" s="211"/>
      <c r="C59" s="212" t="s">
        <v>381</v>
      </c>
      <c r="D59" s="187"/>
      <c r="E59" s="191"/>
      <c r="F59" s="189"/>
      <c r="G59" s="191"/>
      <c r="H59" s="192"/>
      <c r="I59" s="193"/>
    </row>
    <row r="60" spans="1:9" ht="72">
      <c r="A60" s="208"/>
      <c r="B60" s="211"/>
      <c r="C60" s="212" t="s">
        <v>385</v>
      </c>
      <c r="D60" s="187"/>
      <c r="E60" s="209"/>
      <c r="F60" s="189"/>
      <c r="G60" s="209"/>
      <c r="H60" s="192"/>
      <c r="I60" s="193"/>
    </row>
    <row r="61" spans="1:9" ht="15">
      <c r="A61" s="208"/>
      <c r="B61" s="211"/>
      <c r="C61" s="212" t="s">
        <v>381</v>
      </c>
      <c r="D61" s="187"/>
      <c r="E61" s="191"/>
      <c r="F61" s="189"/>
      <c r="G61" s="191"/>
      <c r="H61" s="192"/>
      <c r="I61" s="193"/>
    </row>
    <row r="62" spans="1:9" ht="15">
      <c r="A62" s="208"/>
      <c r="B62" s="211"/>
      <c r="C62" s="212" t="s">
        <v>381</v>
      </c>
      <c r="D62" s="187"/>
      <c r="E62" s="191"/>
      <c r="F62" s="189"/>
      <c r="G62" s="191"/>
      <c r="H62" s="192"/>
      <c r="I62" s="193"/>
    </row>
    <row r="63" spans="1:9" ht="45">
      <c r="A63" s="208"/>
      <c r="B63" s="185">
        <v>3</v>
      </c>
      <c r="C63" s="186" t="s">
        <v>408</v>
      </c>
      <c r="D63" s="187"/>
      <c r="E63" s="215"/>
      <c r="F63" s="189"/>
      <c r="G63" s="215"/>
      <c r="H63" s="189"/>
      <c r="I63" s="193"/>
    </row>
    <row r="64" spans="1:9" ht="29.25">
      <c r="A64" s="208"/>
      <c r="B64" s="211"/>
      <c r="C64" s="212" t="s">
        <v>379</v>
      </c>
      <c r="D64" s="187"/>
      <c r="E64" s="201"/>
      <c r="F64" s="189"/>
      <c r="G64" s="201"/>
      <c r="H64" s="192"/>
      <c r="I64" s="195"/>
    </row>
    <row r="65" spans="1:9" ht="15">
      <c r="A65" s="208"/>
      <c r="B65" s="211"/>
      <c r="C65" s="212" t="s">
        <v>381</v>
      </c>
      <c r="D65" s="187"/>
      <c r="E65" s="191"/>
      <c r="F65" s="189"/>
      <c r="G65" s="191"/>
      <c r="H65" s="192"/>
      <c r="I65" s="193"/>
    </row>
    <row r="66" spans="1:9" ht="15">
      <c r="A66" s="208"/>
      <c r="B66" s="211"/>
      <c r="C66" s="212" t="s">
        <v>381</v>
      </c>
      <c r="D66" s="187"/>
      <c r="E66" s="191"/>
      <c r="F66" s="189"/>
      <c r="G66" s="191"/>
      <c r="H66" s="192"/>
      <c r="I66" s="193"/>
    </row>
    <row r="67" spans="1:9" ht="15">
      <c r="A67" s="208"/>
      <c r="B67" s="211"/>
      <c r="C67" s="212" t="s">
        <v>381</v>
      </c>
      <c r="D67" s="187"/>
      <c r="E67" s="191"/>
      <c r="F67" s="189"/>
      <c r="G67" s="191"/>
      <c r="H67" s="192"/>
      <c r="I67" s="193"/>
    </row>
    <row r="68" spans="1:9" ht="43.5">
      <c r="A68" s="208"/>
      <c r="B68" s="211"/>
      <c r="C68" s="212" t="s">
        <v>382</v>
      </c>
      <c r="D68" s="187"/>
      <c r="E68" s="191"/>
      <c r="F68" s="189"/>
      <c r="G68" s="191"/>
      <c r="H68" s="224"/>
      <c r="I68" s="193"/>
    </row>
    <row r="69" spans="1:9" ht="29.25">
      <c r="A69" s="208"/>
      <c r="B69" s="211"/>
      <c r="C69" s="212" t="s">
        <v>409</v>
      </c>
      <c r="D69" s="187"/>
      <c r="E69" s="225"/>
      <c r="F69" s="192"/>
      <c r="G69" s="225"/>
      <c r="H69" s="192"/>
      <c r="I69" s="226"/>
    </row>
    <row r="70" spans="1:9" ht="15">
      <c r="A70" s="208"/>
      <c r="B70" s="211"/>
      <c r="C70" s="212" t="s">
        <v>410</v>
      </c>
      <c r="D70" s="187"/>
      <c r="E70" s="225"/>
      <c r="F70" s="192"/>
      <c r="G70" s="225"/>
      <c r="H70" s="192"/>
      <c r="I70" s="193"/>
    </row>
    <row r="71" spans="1:9" ht="43.5">
      <c r="A71" s="208"/>
      <c r="B71" s="211"/>
      <c r="C71" s="212" t="s">
        <v>383</v>
      </c>
      <c r="D71" s="187"/>
      <c r="E71" s="227"/>
      <c r="F71" s="192"/>
      <c r="G71" s="227"/>
      <c r="H71" s="192"/>
      <c r="I71" s="193"/>
    </row>
    <row r="72" spans="1:9" ht="15">
      <c r="A72" s="208"/>
      <c r="B72" s="211"/>
      <c r="C72" s="212" t="s">
        <v>381</v>
      </c>
      <c r="D72" s="187"/>
      <c r="E72" s="227"/>
      <c r="F72" s="192"/>
      <c r="G72" s="227"/>
      <c r="H72" s="192"/>
      <c r="I72" s="193"/>
    </row>
    <row r="73" spans="1:9" ht="15">
      <c r="A73" s="208"/>
      <c r="B73" s="211"/>
      <c r="C73" s="212" t="s">
        <v>381</v>
      </c>
      <c r="D73" s="187"/>
      <c r="E73" s="228"/>
      <c r="F73" s="192"/>
      <c r="G73" s="228"/>
      <c r="H73" s="192"/>
      <c r="I73" s="193"/>
    </row>
    <row r="74" spans="1:9" ht="15">
      <c r="A74" s="208"/>
      <c r="B74" s="211"/>
      <c r="C74" s="212" t="s">
        <v>381</v>
      </c>
      <c r="D74" s="187"/>
      <c r="E74" s="228"/>
      <c r="F74" s="189"/>
      <c r="G74" s="228"/>
      <c r="H74" s="192"/>
      <c r="I74" s="193"/>
    </row>
    <row r="75" spans="1:9" ht="72">
      <c r="A75" s="208"/>
      <c r="B75" s="211"/>
      <c r="C75" s="212" t="s">
        <v>385</v>
      </c>
      <c r="D75" s="187"/>
      <c r="E75" s="228"/>
      <c r="F75" s="189"/>
      <c r="G75" s="228"/>
      <c r="H75" s="192"/>
      <c r="I75" s="193"/>
    </row>
    <row r="76" spans="1:9" ht="15">
      <c r="A76" s="208"/>
      <c r="B76" s="211"/>
      <c r="C76" s="212" t="s">
        <v>381</v>
      </c>
      <c r="D76" s="187"/>
      <c r="E76" s="227"/>
      <c r="F76" s="189"/>
      <c r="G76" s="227"/>
      <c r="H76" s="192"/>
      <c r="I76" s="193"/>
    </row>
    <row r="77" spans="1:9" ht="15">
      <c r="A77" s="208"/>
      <c r="B77" s="211"/>
      <c r="C77" s="212" t="s">
        <v>381</v>
      </c>
      <c r="D77" s="187"/>
      <c r="E77" s="227"/>
      <c r="F77" s="189"/>
      <c r="G77" s="227"/>
      <c r="H77" s="192"/>
      <c r="I77" s="193"/>
    </row>
    <row r="78" spans="1:9" ht="30">
      <c r="A78" s="208"/>
      <c r="B78" s="185">
        <v>4</v>
      </c>
      <c r="C78" s="186" t="s">
        <v>411</v>
      </c>
      <c r="D78" s="187"/>
      <c r="E78" s="229">
        <f>E81+E82+E84+E85+E86+E87</f>
        <v>272</v>
      </c>
      <c r="F78" s="189">
        <v>107</v>
      </c>
      <c r="G78" s="229">
        <v>565</v>
      </c>
      <c r="H78" s="189"/>
      <c r="I78" s="193"/>
    </row>
    <row r="79" spans="1:9" ht="29.25">
      <c r="A79" s="208"/>
      <c r="B79" s="185"/>
      <c r="C79" s="212" t="s">
        <v>412</v>
      </c>
      <c r="D79" s="197" t="s">
        <v>397</v>
      </c>
      <c r="E79" s="229"/>
      <c r="F79" s="189"/>
      <c r="G79" s="230">
        <v>80</v>
      </c>
      <c r="H79" s="189"/>
      <c r="I79" s="193"/>
    </row>
    <row r="80" spans="1:9" ht="29.25">
      <c r="A80" s="208"/>
      <c r="B80" s="185"/>
      <c r="C80" s="212" t="s">
        <v>413</v>
      </c>
      <c r="D80" s="197" t="s">
        <v>397</v>
      </c>
      <c r="E80" s="229"/>
      <c r="F80" s="189"/>
      <c r="G80" s="230">
        <v>20</v>
      </c>
      <c r="H80" s="189"/>
      <c r="I80" s="193"/>
    </row>
    <row r="81" spans="1:9" ht="29.25">
      <c r="A81" s="208"/>
      <c r="B81" s="185"/>
      <c r="C81" s="231" t="s">
        <v>414</v>
      </c>
      <c r="D81" s="213">
        <v>44013</v>
      </c>
      <c r="E81" s="232">
        <v>120</v>
      </c>
      <c r="F81" s="192"/>
      <c r="G81" s="232">
        <v>200</v>
      </c>
      <c r="H81" s="192"/>
      <c r="I81" s="195"/>
    </row>
    <row r="82" spans="1:9" ht="15">
      <c r="A82" s="208"/>
      <c r="B82" s="185"/>
      <c r="C82" s="231" t="s">
        <v>415</v>
      </c>
      <c r="D82" s="213">
        <v>43983</v>
      </c>
      <c r="E82" s="232">
        <v>20</v>
      </c>
      <c r="F82" s="192"/>
      <c r="G82" s="232">
        <v>20</v>
      </c>
      <c r="H82" s="192"/>
      <c r="I82" s="193"/>
    </row>
    <row r="83" spans="1:9" ht="15">
      <c r="A83" s="208"/>
      <c r="B83" s="185"/>
      <c r="C83" s="231" t="s">
        <v>416</v>
      </c>
      <c r="D83" s="197" t="s">
        <v>400</v>
      </c>
      <c r="E83" s="232"/>
      <c r="F83" s="192"/>
      <c r="G83" s="232">
        <v>150</v>
      </c>
      <c r="H83" s="192"/>
      <c r="I83" s="193"/>
    </row>
    <row r="84" spans="1:9" ht="15">
      <c r="A84" s="208"/>
      <c r="B84" s="185"/>
      <c r="C84" s="233" t="s">
        <v>417</v>
      </c>
      <c r="D84" s="213">
        <v>44105</v>
      </c>
      <c r="E84" s="232">
        <v>12</v>
      </c>
      <c r="F84" s="192"/>
      <c r="G84" s="232">
        <v>12</v>
      </c>
      <c r="H84" s="192"/>
      <c r="I84" s="193"/>
    </row>
    <row r="85" spans="1:9" ht="15">
      <c r="A85" s="208"/>
      <c r="B85" s="185"/>
      <c r="C85" s="233" t="s">
        <v>418</v>
      </c>
      <c r="D85" s="213">
        <v>44105</v>
      </c>
      <c r="E85" s="232">
        <v>8</v>
      </c>
      <c r="F85" s="192"/>
      <c r="G85" s="232">
        <v>8</v>
      </c>
      <c r="H85" s="192"/>
      <c r="I85" s="193"/>
    </row>
    <row r="86" spans="1:9" ht="29.25">
      <c r="A86" s="208"/>
      <c r="B86" s="185"/>
      <c r="C86" s="231" t="s">
        <v>419</v>
      </c>
      <c r="D86" s="213">
        <v>43789</v>
      </c>
      <c r="E86" s="232">
        <v>70</v>
      </c>
      <c r="F86" s="192">
        <v>69</v>
      </c>
      <c r="G86" s="232"/>
      <c r="H86" s="192"/>
      <c r="I86" s="193"/>
    </row>
    <row r="87" spans="1:9" ht="29.25">
      <c r="A87" s="208"/>
      <c r="B87" s="185"/>
      <c r="C87" s="231" t="s">
        <v>419</v>
      </c>
      <c r="D87" s="213">
        <v>43789</v>
      </c>
      <c r="E87" s="232">
        <v>42</v>
      </c>
      <c r="F87" s="192">
        <v>38</v>
      </c>
      <c r="G87" s="232"/>
      <c r="H87" s="192"/>
      <c r="I87" s="193"/>
    </row>
    <row r="88" spans="1:9" ht="29.25">
      <c r="A88" s="208"/>
      <c r="B88" s="185"/>
      <c r="C88" s="231" t="s">
        <v>420</v>
      </c>
      <c r="D88" s="213" t="s">
        <v>397</v>
      </c>
      <c r="E88" s="232"/>
      <c r="F88" s="192"/>
      <c r="G88" s="232">
        <v>50</v>
      </c>
      <c r="H88" s="192"/>
      <c r="I88" s="193"/>
    </row>
    <row r="89" spans="1:9" ht="15">
      <c r="A89" s="208"/>
      <c r="B89" s="185"/>
      <c r="C89" s="231" t="s">
        <v>421</v>
      </c>
      <c r="D89" s="213" t="s">
        <v>397</v>
      </c>
      <c r="E89" s="232"/>
      <c r="F89" s="192"/>
      <c r="G89" s="232">
        <v>8</v>
      </c>
      <c r="H89" s="192"/>
      <c r="I89" s="193"/>
    </row>
    <row r="90" spans="1:9" ht="29.25">
      <c r="A90" s="208"/>
      <c r="B90" s="185"/>
      <c r="C90" s="231" t="s">
        <v>422</v>
      </c>
      <c r="D90" s="213" t="s">
        <v>397</v>
      </c>
      <c r="E90" s="232"/>
      <c r="F90" s="192"/>
      <c r="G90" s="232">
        <v>10</v>
      </c>
      <c r="H90" s="192"/>
      <c r="I90" s="193"/>
    </row>
    <row r="91" spans="1:9" ht="15">
      <c r="A91" s="208"/>
      <c r="B91" s="185"/>
      <c r="C91" s="231" t="s">
        <v>423</v>
      </c>
      <c r="D91" s="213" t="s">
        <v>400</v>
      </c>
      <c r="E91" s="232"/>
      <c r="F91" s="192"/>
      <c r="G91" s="232">
        <v>7</v>
      </c>
      <c r="H91" s="192"/>
      <c r="I91" s="193"/>
    </row>
    <row r="92" spans="1:9" ht="25.5">
      <c r="A92" s="208"/>
      <c r="B92" s="234">
        <v>5</v>
      </c>
      <c r="C92" s="235" t="s">
        <v>424</v>
      </c>
      <c r="D92" s="236"/>
      <c r="E92" s="237"/>
      <c r="F92" s="238"/>
      <c r="G92" s="232"/>
      <c r="H92" s="192"/>
      <c r="I92" s="193"/>
    </row>
    <row r="93" spans="1:9" ht="15">
      <c r="A93" s="208"/>
      <c r="B93" s="211"/>
      <c r="C93" s="186" t="s">
        <v>425</v>
      </c>
      <c r="D93" s="187"/>
      <c r="E93" s="237"/>
      <c r="F93" s="189"/>
      <c r="G93" s="239"/>
      <c r="H93" s="240"/>
      <c r="I93" s="193"/>
    </row>
    <row r="94" spans="1:9" ht="15">
      <c r="A94" s="241"/>
      <c r="B94" s="242"/>
      <c r="C94" s="243" t="s">
        <v>426</v>
      </c>
      <c r="D94" s="244"/>
      <c r="E94" s="245"/>
      <c r="F94" s="246"/>
      <c r="G94" s="247"/>
      <c r="H94" s="248"/>
      <c r="I94" s="249"/>
    </row>
    <row r="95" spans="1:9" ht="26.1" customHeight="1">
      <c r="A95" s="168"/>
      <c r="B95" s="168"/>
      <c r="C95" s="313" t="s">
        <v>427</v>
      </c>
      <c r="D95" s="313"/>
      <c r="E95" s="313" t="s">
        <v>428</v>
      </c>
      <c r="F95" s="313"/>
      <c r="G95" s="67"/>
      <c r="H95" s="63"/>
      <c r="I95" s="168"/>
    </row>
    <row r="96" spans="1:9" ht="26.85" customHeight="1">
      <c r="A96" s="168"/>
      <c r="B96" s="168"/>
      <c r="C96" s="67" t="s">
        <v>429</v>
      </c>
      <c r="D96" s="67"/>
      <c r="E96" s="314" t="s">
        <v>102</v>
      </c>
      <c r="F96" s="314"/>
      <c r="G96" s="63"/>
      <c r="H96" s="63"/>
      <c r="I96" s="168"/>
    </row>
    <row r="97" spans="1:9" ht="14.25">
      <c r="A97" s="168"/>
      <c r="B97" s="168"/>
      <c r="C97" s="313"/>
      <c r="D97" s="313"/>
      <c r="G97" s="64"/>
      <c r="H97" s="64"/>
      <c r="I97" s="168"/>
    </row>
    <row r="98" spans="1:9" ht="12.75" customHeight="1">
      <c r="A98" s="168"/>
      <c r="B98" s="168"/>
      <c r="C98" s="313" t="s">
        <v>430</v>
      </c>
      <c r="D98" s="313"/>
      <c r="E98" s="361" t="s">
        <v>431</v>
      </c>
      <c r="F98" s="361"/>
      <c r="G98" s="250"/>
      <c r="H98" s="62"/>
      <c r="I98" s="168"/>
    </row>
    <row r="99" spans="1:9" ht="28.5">
      <c r="A99" s="168"/>
      <c r="B99" s="168"/>
      <c r="C99" s="67" t="s">
        <v>432</v>
      </c>
      <c r="D99" s="67"/>
      <c r="E99" s="356" t="s">
        <v>106</v>
      </c>
      <c r="F99" s="356"/>
      <c r="G99" s="251"/>
      <c r="H99" s="251"/>
      <c r="I99" s="168"/>
    </row>
    <row r="100" spans="1:9" ht="14.25">
      <c r="A100" s="168"/>
      <c r="B100" s="168"/>
      <c r="C100" s="313"/>
      <c r="D100" s="313"/>
      <c r="E100" s="356"/>
      <c r="F100" s="356"/>
      <c r="G100" s="66"/>
      <c r="H100" s="66"/>
      <c r="I100" s="168"/>
    </row>
    <row r="101" spans="1:9" ht="14.25">
      <c r="A101" s="168"/>
      <c r="B101" s="168"/>
      <c r="C101" s="314"/>
      <c r="D101" s="314"/>
      <c r="E101" s="168"/>
      <c r="F101" s="168"/>
      <c r="G101" s="170"/>
      <c r="H101" s="168"/>
      <c r="I101" s="168"/>
    </row>
  </sheetData>
  <sheetProtection selectLockedCells="1" selectUnlockedCells="1"/>
  <mergeCells count="17">
    <mergeCell ref="A2:H2"/>
    <mergeCell ref="A4:A5"/>
    <mergeCell ref="B4:B5"/>
    <mergeCell ref="C4:C5"/>
    <mergeCell ref="D4:D5"/>
    <mergeCell ref="E4:F4"/>
    <mergeCell ref="G4:I4"/>
    <mergeCell ref="E99:F99"/>
    <mergeCell ref="C100:D100"/>
    <mergeCell ref="E100:F100"/>
    <mergeCell ref="C101:D101"/>
    <mergeCell ref="C95:D95"/>
    <mergeCell ref="E95:F95"/>
    <mergeCell ref="E96:F96"/>
    <mergeCell ref="C97:D97"/>
    <mergeCell ref="C98:D98"/>
    <mergeCell ref="E98:F98"/>
  </mergeCells>
  <pageMargins left="0.78749999999999998" right="0.78749999999999998" top="1.0249999999999999" bottom="1.0249999999999999" header="0.78749999999999998" footer="0.78749999999999998"/>
  <pageSetup paperSize="9" scale="70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J35" sqref="J35"/>
    </sheetView>
  </sheetViews>
  <sheetFormatPr defaultColWidth="11.5703125" defaultRowHeight="12.75"/>
  <cols>
    <col min="1" max="1" width="8" customWidth="1"/>
    <col min="3" max="3" width="22.7109375" customWidth="1"/>
    <col min="4" max="4" width="31.5703125" customWidth="1"/>
    <col min="5" max="5" width="18.140625" customWidth="1"/>
    <col min="6" max="6" width="30.140625" customWidth="1"/>
    <col min="7" max="8" width="13" customWidth="1"/>
    <col min="12" max="12" width="12.7109375" customWidth="1"/>
  </cols>
  <sheetData>
    <row r="1" spans="1:12">
      <c r="A1" s="252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4" t="s">
        <v>433</v>
      </c>
    </row>
    <row r="2" spans="1:12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12" ht="15">
      <c r="A3" s="255"/>
      <c r="B3" s="370" t="s">
        <v>434</v>
      </c>
      <c r="C3" s="370"/>
      <c r="D3" s="370"/>
      <c r="E3" s="370"/>
      <c r="F3" s="370"/>
      <c r="G3" s="257"/>
      <c r="H3" s="257"/>
      <c r="I3" s="257"/>
      <c r="J3" s="257"/>
      <c r="K3" s="257"/>
      <c r="L3" s="257"/>
    </row>
    <row r="4" spans="1:12">
      <c r="A4" s="255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</row>
    <row r="5" spans="1:12">
      <c r="A5" s="255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</row>
    <row r="6" spans="1:12">
      <c r="A6" s="258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60" t="s">
        <v>4</v>
      </c>
    </row>
    <row r="7" spans="1:12">
      <c r="A7" s="261" t="s">
        <v>435</v>
      </c>
      <c r="B7" s="371" t="s">
        <v>436</v>
      </c>
      <c r="C7" s="371"/>
      <c r="D7" s="261" t="s">
        <v>437</v>
      </c>
      <c r="E7" s="372" t="s">
        <v>438</v>
      </c>
      <c r="F7" s="372"/>
      <c r="G7" s="372" t="s">
        <v>439</v>
      </c>
      <c r="H7" s="372"/>
      <c r="I7" s="262" t="s">
        <v>358</v>
      </c>
      <c r="J7" s="263"/>
      <c r="K7" s="262" t="s">
        <v>359</v>
      </c>
      <c r="L7" s="263"/>
    </row>
    <row r="8" spans="1:12">
      <c r="A8" s="264"/>
      <c r="B8" s="265"/>
      <c r="C8" s="266"/>
      <c r="D8" s="264"/>
      <c r="E8" s="367" t="s">
        <v>440</v>
      </c>
      <c r="F8" s="367"/>
      <c r="G8" s="367" t="s">
        <v>441</v>
      </c>
      <c r="H8" s="367"/>
      <c r="I8" s="367" t="s">
        <v>442</v>
      </c>
      <c r="J8" s="367"/>
      <c r="K8" s="367" t="s">
        <v>443</v>
      </c>
      <c r="L8" s="367"/>
    </row>
    <row r="9" spans="1:12">
      <c r="A9" s="267"/>
      <c r="B9" s="268"/>
      <c r="C9" s="269"/>
      <c r="D9" s="267"/>
      <c r="E9" s="270" t="s">
        <v>444</v>
      </c>
      <c r="F9" s="271" t="s">
        <v>445</v>
      </c>
      <c r="G9" s="272" t="s">
        <v>446</v>
      </c>
      <c r="H9" s="273" t="s">
        <v>445</v>
      </c>
      <c r="I9" s="270" t="s">
        <v>446</v>
      </c>
      <c r="J9" s="274" t="s">
        <v>445</v>
      </c>
      <c r="K9" s="272" t="s">
        <v>446</v>
      </c>
      <c r="L9" s="274" t="s">
        <v>445</v>
      </c>
    </row>
    <row r="10" spans="1:12">
      <c r="A10" s="275">
        <v>0</v>
      </c>
      <c r="B10" s="276">
        <v>1</v>
      </c>
      <c r="C10" s="277"/>
      <c r="D10" s="275">
        <v>2</v>
      </c>
      <c r="E10" s="278">
        <v>3</v>
      </c>
      <c r="F10" s="279">
        <v>4</v>
      </c>
      <c r="G10" s="278">
        <v>5</v>
      </c>
      <c r="H10" s="280">
        <v>6</v>
      </c>
      <c r="I10" s="278">
        <v>7</v>
      </c>
      <c r="J10" s="280">
        <v>8</v>
      </c>
      <c r="K10" s="278">
        <v>9</v>
      </c>
      <c r="L10" s="280">
        <v>10</v>
      </c>
    </row>
    <row r="11" spans="1:12" ht="15">
      <c r="A11" s="281" t="s">
        <v>447</v>
      </c>
      <c r="B11" s="369" t="s">
        <v>434</v>
      </c>
      <c r="C11" s="369"/>
      <c r="D11" s="369"/>
      <c r="E11" s="282">
        <v>1008</v>
      </c>
      <c r="F11" s="282">
        <v>31</v>
      </c>
      <c r="G11" s="283">
        <v>1008</v>
      </c>
      <c r="H11" s="283">
        <v>31</v>
      </c>
      <c r="I11" s="282"/>
      <c r="J11" s="282">
        <v>31</v>
      </c>
      <c r="K11" s="282"/>
      <c r="L11" s="284">
        <v>0</v>
      </c>
    </row>
    <row r="12" spans="1:12" ht="15">
      <c r="A12" s="285">
        <v>1</v>
      </c>
      <c r="B12" s="366" t="s">
        <v>448</v>
      </c>
      <c r="C12" s="366"/>
      <c r="D12" s="286"/>
      <c r="E12" s="287" t="s">
        <v>87</v>
      </c>
      <c r="F12" s="287" t="s">
        <v>87</v>
      </c>
      <c r="G12" s="288"/>
      <c r="H12" s="288"/>
      <c r="I12" s="289" t="s">
        <v>449</v>
      </c>
      <c r="J12" s="286"/>
      <c r="K12" s="289" t="s">
        <v>450</v>
      </c>
      <c r="L12" s="290"/>
    </row>
    <row r="13" spans="1:12" ht="15">
      <c r="A13" s="285"/>
      <c r="B13" s="367" t="s">
        <v>451</v>
      </c>
      <c r="C13" s="367"/>
      <c r="D13" s="291"/>
      <c r="E13" s="292" t="s">
        <v>87</v>
      </c>
      <c r="F13" s="292" t="s">
        <v>87</v>
      </c>
      <c r="G13" s="293">
        <v>0</v>
      </c>
      <c r="H13" s="293">
        <v>31</v>
      </c>
      <c r="I13" s="294" t="s">
        <v>449</v>
      </c>
      <c r="J13" s="291">
        <v>31</v>
      </c>
      <c r="K13" s="294" t="s">
        <v>450</v>
      </c>
      <c r="L13" s="295">
        <v>0</v>
      </c>
    </row>
    <row r="14" spans="1:12" ht="14.25">
      <c r="A14" s="296" t="s">
        <v>452</v>
      </c>
      <c r="B14" s="369" t="s">
        <v>453</v>
      </c>
      <c r="C14" s="369"/>
      <c r="D14" s="369"/>
      <c r="E14" s="369"/>
      <c r="F14" s="297"/>
      <c r="G14" s="298"/>
      <c r="H14" s="298"/>
      <c r="I14" s="299"/>
      <c r="J14" s="297"/>
      <c r="K14" s="299"/>
      <c r="L14" s="300"/>
    </row>
    <row r="15" spans="1:12" ht="15">
      <c r="A15" s="285">
        <v>1</v>
      </c>
      <c r="B15" s="366" t="s">
        <v>454</v>
      </c>
      <c r="C15" s="366"/>
      <c r="D15" s="286"/>
      <c r="E15" s="287" t="s">
        <v>87</v>
      </c>
      <c r="F15" s="287" t="s">
        <v>87</v>
      </c>
      <c r="G15" s="288">
        <v>0</v>
      </c>
      <c r="H15" s="288">
        <v>0</v>
      </c>
      <c r="I15" s="289"/>
      <c r="J15" s="286">
        <v>-31</v>
      </c>
      <c r="K15" s="289"/>
      <c r="L15" s="290">
        <v>0</v>
      </c>
    </row>
    <row r="16" spans="1:12" ht="15">
      <c r="A16" s="285">
        <v>2</v>
      </c>
      <c r="B16" s="366" t="s">
        <v>455</v>
      </c>
      <c r="C16" s="366"/>
      <c r="D16" s="286"/>
      <c r="E16" s="287" t="s">
        <v>87</v>
      </c>
      <c r="F16" s="287" t="s">
        <v>87</v>
      </c>
      <c r="G16" s="288"/>
      <c r="H16" s="288"/>
      <c r="I16" s="289"/>
      <c r="J16" s="286"/>
      <c r="K16" s="289"/>
      <c r="L16" s="290"/>
    </row>
    <row r="17" spans="1:12" ht="15">
      <c r="A17" s="285"/>
      <c r="B17" s="367" t="s">
        <v>456</v>
      </c>
      <c r="C17" s="367"/>
      <c r="D17" s="291"/>
      <c r="E17" s="292" t="s">
        <v>87</v>
      </c>
      <c r="F17" s="292" t="s">
        <v>87</v>
      </c>
      <c r="G17" s="293">
        <v>0</v>
      </c>
      <c r="H17" s="293"/>
      <c r="I17" s="294"/>
      <c r="J17" s="291"/>
      <c r="K17" s="294"/>
      <c r="L17" s="295"/>
    </row>
    <row r="18" spans="1:12" ht="15">
      <c r="A18" s="301" t="s">
        <v>457</v>
      </c>
      <c r="B18" s="368" t="s">
        <v>458</v>
      </c>
      <c r="C18" s="368"/>
      <c r="D18" s="302"/>
      <c r="E18" s="303">
        <v>1008</v>
      </c>
      <c r="F18" s="304">
        <v>31</v>
      </c>
      <c r="G18" s="304">
        <v>1008</v>
      </c>
      <c r="H18" s="304">
        <v>31</v>
      </c>
      <c r="I18" s="305" t="s">
        <v>449</v>
      </c>
      <c r="J18" s="303">
        <v>0</v>
      </c>
      <c r="K18" s="305" t="s">
        <v>450</v>
      </c>
      <c r="L18" s="306">
        <v>0</v>
      </c>
    </row>
    <row r="19" spans="1:12">
      <c r="A19" s="307"/>
      <c r="B19" s="308"/>
      <c r="C19" s="309"/>
      <c r="D19" s="309"/>
      <c r="E19" s="308"/>
      <c r="F19" s="308"/>
      <c r="G19" s="308"/>
      <c r="H19" s="308"/>
      <c r="I19" s="308"/>
      <c r="J19" s="309"/>
      <c r="K19" s="309"/>
      <c r="L19" s="309"/>
    </row>
    <row r="20" spans="1:12">
      <c r="A20" s="255"/>
      <c r="B20" s="256"/>
      <c r="C20" s="365" t="s">
        <v>427</v>
      </c>
      <c r="D20" s="365"/>
      <c r="E20" s="256"/>
      <c r="F20" s="256"/>
      <c r="G20" s="256"/>
      <c r="H20" s="256"/>
      <c r="I20" s="256"/>
      <c r="J20" s="365" t="s">
        <v>100</v>
      </c>
      <c r="K20" s="365"/>
      <c r="L20" s="365"/>
    </row>
    <row r="21" spans="1:12" ht="14.25">
      <c r="A21" s="255"/>
      <c r="B21" s="256"/>
      <c r="C21" s="311" t="s">
        <v>459</v>
      </c>
      <c r="D21" s="311"/>
      <c r="E21" s="256"/>
      <c r="F21" s="256"/>
      <c r="G21" s="256"/>
      <c r="H21" s="256"/>
      <c r="I21" s="256"/>
      <c r="J21" s="356" t="s">
        <v>102</v>
      </c>
      <c r="K21" s="356"/>
      <c r="L21" s="356"/>
    </row>
    <row r="22" spans="1:12">
      <c r="A22" s="255"/>
      <c r="B22" s="256"/>
      <c r="C22" s="256"/>
      <c r="D22" s="256"/>
      <c r="E22" s="256"/>
      <c r="F22" s="256"/>
      <c r="G22" s="256"/>
      <c r="H22" s="256"/>
      <c r="I22" s="256"/>
      <c r="J22" s="167"/>
      <c r="K22" s="167"/>
      <c r="L22" s="167"/>
    </row>
    <row r="23" spans="1:12">
      <c r="A23" s="255"/>
      <c r="B23" s="256"/>
      <c r="C23" s="310" t="s">
        <v>103</v>
      </c>
      <c r="D23" s="310"/>
      <c r="E23" s="256"/>
      <c r="F23" s="256"/>
      <c r="G23" s="256"/>
      <c r="H23" s="256"/>
      <c r="I23" s="256"/>
      <c r="J23" s="365" t="s">
        <v>104</v>
      </c>
      <c r="K23" s="365"/>
      <c r="L23" s="365"/>
    </row>
    <row r="24" spans="1:12" ht="14.25">
      <c r="A24" s="255"/>
      <c r="B24" s="256"/>
      <c r="C24" s="311" t="s">
        <v>105</v>
      </c>
      <c r="D24" s="311"/>
      <c r="E24" s="256"/>
      <c r="F24" s="256"/>
      <c r="G24" s="256"/>
      <c r="H24" s="256"/>
      <c r="I24" s="256"/>
      <c r="J24" s="356" t="s">
        <v>106</v>
      </c>
      <c r="K24" s="356"/>
      <c r="L24" s="356"/>
    </row>
    <row r="25" spans="1:12">
      <c r="A25" s="255"/>
      <c r="B25" s="256"/>
      <c r="C25" s="256"/>
      <c r="D25" s="256"/>
      <c r="E25" s="256"/>
      <c r="F25" s="256"/>
      <c r="G25" s="256"/>
      <c r="H25" s="256"/>
      <c r="I25" s="256"/>
      <c r="J25" s="310"/>
      <c r="K25" s="310"/>
      <c r="L25" s="310"/>
    </row>
    <row r="26" spans="1:12">
      <c r="A26" s="255"/>
      <c r="B26" s="256"/>
      <c r="C26" s="310"/>
      <c r="D26" s="310"/>
      <c r="E26" s="256"/>
      <c r="F26" s="256"/>
      <c r="G26" s="256"/>
      <c r="H26" s="256"/>
      <c r="I26" s="256"/>
      <c r="J26" s="167"/>
      <c r="K26" s="167"/>
      <c r="L26" s="167"/>
    </row>
  </sheetData>
  <sheetProtection selectLockedCells="1" selectUnlockedCells="1"/>
  <mergeCells count="21">
    <mergeCell ref="B14:E14"/>
    <mergeCell ref="B3:F3"/>
    <mergeCell ref="B7:C7"/>
    <mergeCell ref="E7:F7"/>
    <mergeCell ref="G7:H7"/>
    <mergeCell ref="E8:F8"/>
    <mergeCell ref="G8:H8"/>
    <mergeCell ref="I8:J8"/>
    <mergeCell ref="K8:L8"/>
    <mergeCell ref="B11:D11"/>
    <mergeCell ref="B12:C12"/>
    <mergeCell ref="B13:C13"/>
    <mergeCell ref="J21:L21"/>
    <mergeCell ref="J23:L23"/>
    <mergeCell ref="J24:L24"/>
    <mergeCell ref="B15:C15"/>
    <mergeCell ref="B16:C16"/>
    <mergeCell ref="B17:C17"/>
    <mergeCell ref="B18:C18"/>
    <mergeCell ref="C20:D20"/>
    <mergeCell ref="J20:L20"/>
  </mergeCells>
  <pageMargins left="0.78749999999999998" right="0.78749999999999998" top="1.0249999999999999" bottom="1.0249999999999999" header="0.78749999999999998" footer="0.78749999999999998"/>
  <pageSetup paperSize="9" scale="70" firstPageNumber="0" orientation="landscape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4</vt:i4>
      </vt:variant>
    </vt:vector>
  </HeadingPairs>
  <TitlesOfParts>
    <vt:vector size="9" baseType="lpstr">
      <vt:lpstr>ANEXA 1</vt:lpstr>
      <vt:lpstr>ANEXA 2</vt:lpstr>
      <vt:lpstr>ANEXA 3</vt:lpstr>
      <vt:lpstr>ANEXA 4</vt:lpstr>
      <vt:lpstr>ANEXA5</vt:lpstr>
      <vt:lpstr>'ANEXA 1'!Excel_BuiltIn_Print_Area</vt:lpstr>
      <vt:lpstr>'ANEXA 4'!Excel_BuiltIn_Print_Area</vt:lpstr>
      <vt:lpstr>'ANEXA 1'!Excel_BuiltIn_Print_Titles</vt:lpstr>
      <vt:lpstr>'ANEXA 4'!Excel_BuiltIn_Print_Titles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buget6</dc:creator>
  <cp:lastModifiedBy>utilizator buget6</cp:lastModifiedBy>
  <cp:lastPrinted>2020-02-14T08:40:54Z</cp:lastPrinted>
  <dcterms:created xsi:type="dcterms:W3CDTF">2020-02-14T08:37:10Z</dcterms:created>
  <dcterms:modified xsi:type="dcterms:W3CDTF">2020-02-14T08:41:07Z</dcterms:modified>
</cp:coreProperties>
</file>